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U:\0- CAPTAÇÃO DE PROJETOS - NTI\EDITAIS - 2024\EDITAL FINEP\ICT - SAUDE\"/>
    </mc:Choice>
  </mc:AlternateContent>
  <xr:revisionPtr revIDLastSave="0" documentId="8_{9E1312D7-8815-49D9-A2BD-5703C090673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INEL GERAL " sheetId="1" r:id="rId1"/>
    <sheet name="FINEP" sheetId="2" r:id="rId2"/>
    <sheet name="CONTRAPARTIDA" sheetId="3" r:id="rId3"/>
  </sheets>
  <calcPr calcId="191029"/>
  <extLst>
    <ext uri="GoogleSheetsCustomDataVersion1">
      <go:sheetsCustomData xmlns:go="http://customooxmlschemas.google.com/" r:id="rId7" roundtripDataSignature="AMtx7mgprcw5lqAjae4waZxgrziwYlHagg=="/>
    </ext>
  </extLst>
</workbook>
</file>

<file path=xl/calcChain.xml><?xml version="1.0" encoding="utf-8"?>
<calcChain xmlns="http://schemas.openxmlformats.org/spreadsheetml/2006/main">
  <c r="F28" i="1" l="1"/>
  <c r="I30" i="1"/>
  <c r="I31" i="1"/>
  <c r="I29" i="1"/>
  <c r="I79" i="2"/>
  <c r="H37" i="2"/>
  <c r="I65" i="2"/>
  <c r="I66" i="2"/>
  <c r="I64" i="2"/>
  <c r="I58" i="2"/>
  <c r="I59" i="2"/>
  <c r="I57" i="2"/>
  <c r="J42" i="2"/>
  <c r="J43" i="2"/>
  <c r="J44" i="2"/>
  <c r="J45" i="2"/>
  <c r="J41" i="2"/>
  <c r="I16" i="2"/>
  <c r="I17" i="2"/>
  <c r="I15" i="2"/>
  <c r="I11" i="2"/>
  <c r="K6" i="2"/>
  <c r="J46" i="2" l="1"/>
  <c r="I18" i="2"/>
  <c r="H50" i="3"/>
  <c r="I68" i="3" l="1"/>
  <c r="I67" i="3"/>
  <c r="I66" i="3"/>
  <c r="I65" i="3"/>
  <c r="I69" i="3" s="1"/>
  <c r="I60" i="3"/>
  <c r="I59" i="3"/>
  <c r="I58" i="3"/>
  <c r="I57" i="3"/>
  <c r="I53" i="3"/>
  <c r="I52" i="3"/>
  <c r="H51" i="3"/>
  <c r="I51" i="3" s="1"/>
  <c r="K45" i="3"/>
  <c r="I39" i="3"/>
  <c r="I40" i="3" s="1"/>
  <c r="K30" i="3"/>
  <c r="K31" i="3" s="1"/>
  <c r="I26" i="3"/>
  <c r="I27" i="3" s="1"/>
  <c r="I22" i="3"/>
  <c r="I21" i="3"/>
  <c r="I20" i="3"/>
  <c r="I19" i="3"/>
  <c r="I18" i="3"/>
  <c r="I17" i="3"/>
  <c r="I13" i="3"/>
  <c r="I14" i="3" s="1"/>
  <c r="I9" i="3"/>
  <c r="I10" i="3" s="1"/>
  <c r="K5" i="3"/>
  <c r="K6" i="3" s="1"/>
  <c r="C26" i="1" s="1"/>
  <c r="I74" i="2"/>
  <c r="I73" i="2"/>
  <c r="I72" i="2"/>
  <c r="I71" i="2"/>
  <c r="I67" i="2"/>
  <c r="I60" i="2"/>
  <c r="K50" i="2"/>
  <c r="L50" i="2" s="1"/>
  <c r="I27" i="2"/>
  <c r="I28" i="2" s="1"/>
  <c r="I23" i="2"/>
  <c r="I22" i="2"/>
  <c r="I21" i="2"/>
  <c r="I10" i="2"/>
  <c r="I12" i="2" s="1"/>
  <c r="K5" i="2"/>
  <c r="I26" i="1"/>
  <c r="K25" i="1"/>
  <c r="J25" i="1"/>
  <c r="I25" i="1"/>
  <c r="H25" i="1"/>
  <c r="G25" i="1"/>
  <c r="F25" i="1"/>
  <c r="F26" i="1" s="1"/>
  <c r="E25" i="1"/>
  <c r="D25" i="1"/>
  <c r="C25" i="1"/>
  <c r="L24" i="1"/>
  <c r="L23" i="1"/>
  <c r="L22" i="1"/>
  <c r="L21" i="1"/>
  <c r="L25" i="1" s="1"/>
  <c r="K14" i="1"/>
  <c r="J14" i="1"/>
  <c r="I14" i="1"/>
  <c r="H14" i="1"/>
  <c r="G14" i="1"/>
  <c r="F14" i="1"/>
  <c r="E14" i="1"/>
  <c r="D14" i="1"/>
  <c r="C14" i="1"/>
  <c r="L13" i="1"/>
  <c r="L12" i="1"/>
  <c r="L11" i="1"/>
  <c r="L10" i="1"/>
  <c r="K7" i="2" l="1"/>
  <c r="C15" i="1" s="1"/>
  <c r="I23" i="3"/>
  <c r="H35" i="3" s="1"/>
  <c r="I35" i="3" s="1"/>
  <c r="I36" i="3" s="1"/>
  <c r="H26" i="1" s="1"/>
  <c r="G26" i="1"/>
  <c r="I61" i="3"/>
  <c r="K26" i="1" s="1"/>
  <c r="L14" i="1"/>
  <c r="K52" i="2"/>
  <c r="I15" i="1" s="1"/>
  <c r="F15" i="1"/>
  <c r="I24" i="2"/>
  <c r="I61" i="2"/>
  <c r="J15" i="1" s="1"/>
  <c r="I75" i="2"/>
  <c r="K15" i="1" s="1"/>
  <c r="D15" i="1"/>
  <c r="K33" i="2"/>
  <c r="G15" i="1" s="1"/>
  <c r="D26" i="1"/>
  <c r="I50" i="3"/>
  <c r="I54" i="3" s="1"/>
  <c r="J26" i="1" s="1"/>
  <c r="E26" i="1" l="1"/>
  <c r="E15" i="1"/>
  <c r="F73" i="3"/>
  <c r="L26" i="1" s="1"/>
  <c r="J37" i="2" l="1"/>
  <c r="J38" i="2" s="1"/>
  <c r="F79" i="2" l="1"/>
  <c r="H15" i="1"/>
  <c r="L15" i="1" l="1"/>
</calcChain>
</file>

<file path=xl/sharedStrings.xml><?xml version="1.0" encoding="utf-8"?>
<sst xmlns="http://schemas.openxmlformats.org/spreadsheetml/2006/main" count="258" uniqueCount="84">
  <si>
    <t>Cronograma de Desembolso</t>
  </si>
  <si>
    <t>Cronograma de Desembolso dos Itens Solicitados FNDCT</t>
  </si>
  <si>
    <t>Quantidade de Parcelas:</t>
  </si>
  <si>
    <t>Parcela</t>
  </si>
  <si>
    <t>Pagamento de Pessoal</t>
  </si>
  <si>
    <t>Diárias</t>
  </si>
  <si>
    <t>Material de consumo</t>
  </si>
  <si>
    <t>Passagens e despesas com locomoção</t>
  </si>
  <si>
    <t>Outros serviços de terceiros / pessoa física</t>
  </si>
  <si>
    <t>Outros serviços de terceiros / pessoa jurídica</t>
  </si>
  <si>
    <t>Bolsas</t>
  </si>
  <si>
    <t>Obras e Instalações</t>
  </si>
  <si>
    <t>Equipamentos e Material Permanente</t>
  </si>
  <si>
    <t>Total Parcela</t>
  </si>
  <si>
    <t>Cronograma de Desembolso dos Itens da Contrapartida e Outros Aportes</t>
  </si>
  <si>
    <t>Total Geral do projeto</t>
  </si>
  <si>
    <t>DESPESAS CORRENTES (3):</t>
  </si>
  <si>
    <t>Pessoal e Encargos Sociais (31.00.00):</t>
  </si>
  <si>
    <t>Pagamento de Pessoal (31.00.14):</t>
  </si>
  <si>
    <t>Descrição</t>
  </si>
  <si>
    <t>Finalidade</t>
  </si>
  <si>
    <t>Participação</t>
  </si>
  <si>
    <t>Destinação (CNPJ)</t>
  </si>
  <si>
    <t>Quantidade</t>
  </si>
  <si>
    <t>Valor unitário</t>
  </si>
  <si>
    <t>Período em Meses</t>
  </si>
  <si>
    <t>Valor Total (R$)</t>
  </si>
  <si>
    <t>Diárias (Pessoal Civil/Militar) (33.00.14/15):</t>
  </si>
  <si>
    <t>31.723.947/0001-51</t>
  </si>
  <si>
    <t>Passagens e Despesas com Locomoção (33.00.33):</t>
  </si>
  <si>
    <r>
      <rPr>
        <sz val="11"/>
        <color theme="1"/>
        <rFont val="Calibri"/>
      </rPr>
      <t xml:space="preserve">Outros serviços de Terceiros / </t>
    </r>
    <r>
      <rPr>
        <b/>
        <sz val="11"/>
        <color theme="1"/>
        <rFont val="Calibri"/>
      </rPr>
      <t>Pessoa Física</t>
    </r>
    <r>
      <rPr>
        <sz val="11"/>
        <color theme="1"/>
        <rFont val="Calibri"/>
      </rPr>
      <t xml:space="preserve"> (33.00.36):</t>
    </r>
  </si>
  <si>
    <t>31.723.947/0001-52</t>
  </si>
  <si>
    <t>Outros serviços de Terceiros / Pessoa Jurídica (33.00.39):</t>
  </si>
  <si>
    <t>Despesas Acessórias de Importação (33.00.39) :</t>
  </si>
  <si>
    <t>Valor unitário (R$)</t>
  </si>
  <si>
    <t xml:space="preserve">Despesas Acessórias com Importação
</t>
  </si>
  <si>
    <t>Despesas com taxas alfandegárias, fretes, armazenamento, e afins</t>
  </si>
  <si>
    <t>02.980.103/0001-90</t>
  </si>
  <si>
    <t>Preenchimento automático</t>
  </si>
  <si>
    <t>Outras Despesas com Serviços de Terceiros/ Pessoa Jurídica (33.00.39):</t>
  </si>
  <si>
    <t>DOACI (5%)</t>
  </si>
  <si>
    <t>Despesas
Operacionais e Administrativas de caráter indivisível</t>
  </si>
  <si>
    <t xml:space="preserve">Serviços de Terceiros: </t>
  </si>
  <si>
    <t>Bolsas:</t>
  </si>
  <si>
    <t>Justificativa</t>
  </si>
  <si>
    <t>Modalidade</t>
  </si>
  <si>
    <t>Períodos (meses)</t>
  </si>
  <si>
    <t>Horas/ mês</t>
  </si>
  <si>
    <t>Valor/Hora</t>
  </si>
  <si>
    <t>Valor total (R$)</t>
  </si>
  <si>
    <t>Valor Bolsa por mês</t>
  </si>
  <si>
    <t>CNPJ UFES</t>
  </si>
  <si>
    <t>Graduando</t>
  </si>
  <si>
    <t>DESPESAS DE CAPITAL (4)</t>
  </si>
  <si>
    <t>Equipamentos e Material Permanente (44.00.52) :</t>
  </si>
  <si>
    <t>Obras e Instalações (44.00.51):</t>
  </si>
  <si>
    <t>(necessário proposta invoice)</t>
  </si>
  <si>
    <t>TOTAL SOLICITADO A FINEP</t>
  </si>
  <si>
    <r>
      <rPr>
        <sz val="10"/>
        <color rgb="FF000000"/>
        <rFont val="Arial"/>
      </rPr>
      <t xml:space="preserve"> Material de Consumo </t>
    </r>
    <r>
      <rPr>
        <b/>
        <sz val="10"/>
        <color rgb="FF000000"/>
        <rFont val="Arial"/>
      </rPr>
      <t xml:space="preserve">NACIONAL </t>
    </r>
    <r>
      <rPr>
        <sz val="10"/>
        <color rgb="FF000000"/>
        <rFont val="Arial"/>
      </rPr>
      <t>(33.00.30):</t>
    </r>
  </si>
  <si>
    <r>
      <rPr>
        <sz val="10"/>
        <color rgb="FF000000"/>
        <rFont val="Arial"/>
      </rPr>
      <t xml:space="preserve"> Material de Consumo </t>
    </r>
    <r>
      <rPr>
        <b/>
        <sz val="10"/>
        <color rgb="FF000000"/>
        <rFont val="Arial"/>
      </rPr>
      <t>IMPORTADO</t>
    </r>
    <r>
      <rPr>
        <sz val="10"/>
        <color rgb="FF000000"/>
        <rFont val="Arial"/>
      </rPr>
      <t xml:space="preserve"> (33.00.30):</t>
    </r>
  </si>
  <si>
    <r>
      <rPr>
        <sz val="11"/>
        <color theme="1"/>
        <rFont val="Calibri"/>
      </rPr>
      <t xml:space="preserve">Outros serviços de Terceiros / </t>
    </r>
    <r>
      <rPr>
        <b/>
        <sz val="11"/>
        <color theme="1"/>
        <rFont val="Calibri"/>
      </rPr>
      <t>Pessoa Física</t>
    </r>
    <r>
      <rPr>
        <sz val="11"/>
        <color theme="1"/>
        <rFont val="Calibri"/>
      </rPr>
      <t xml:space="preserve"> (33.00.36):</t>
    </r>
  </si>
  <si>
    <t>Manutenção Praça de Ciência</t>
  </si>
  <si>
    <t>Garantir o bom funcionamentos da praça de ciência,  período 2º anos &gt; 3º ano</t>
  </si>
  <si>
    <t>Adequação de espaço físico para implementação da Praça de Ciência</t>
  </si>
  <si>
    <t xml:space="preserve">Adequação do local para receber os brinquedos da praça de ciência incluindo os insumos </t>
  </si>
  <si>
    <r>
      <rPr>
        <sz val="11"/>
        <color theme="1"/>
        <rFont val="Calibri"/>
      </rPr>
      <t>Equipamento e Material Permanente</t>
    </r>
    <r>
      <rPr>
        <b/>
        <sz val="11"/>
        <color theme="1"/>
        <rFont val="Calibri"/>
      </rPr>
      <t xml:space="preserve"> NACIONAL</t>
    </r>
    <r>
      <rPr>
        <sz val="11"/>
        <color theme="1"/>
        <rFont val="Calibri"/>
      </rPr>
      <t xml:space="preserve"> (44.00.52):</t>
    </r>
  </si>
  <si>
    <r>
      <rPr>
        <sz val="11"/>
        <color theme="1"/>
        <rFont val="Calibri"/>
      </rPr>
      <t>Equipamento e Material Permanente</t>
    </r>
    <r>
      <rPr>
        <b/>
        <sz val="11"/>
        <color theme="1"/>
        <rFont val="Calibri"/>
      </rPr>
      <t xml:space="preserve"> IMPORTADO</t>
    </r>
    <r>
      <rPr>
        <sz val="11"/>
        <color theme="1"/>
        <rFont val="Calibri"/>
      </rPr>
      <t xml:space="preserve"> (44.00.52):</t>
    </r>
  </si>
  <si>
    <t>24</t>
  </si>
  <si>
    <t>4</t>
  </si>
  <si>
    <r>
      <t xml:space="preserve"> Material de Consumo </t>
    </r>
    <r>
      <rPr>
        <b/>
        <sz val="10"/>
        <color rgb="FFC00000"/>
        <rFont val="Arial"/>
        <family val="2"/>
      </rPr>
      <t>NACIONAL</t>
    </r>
    <r>
      <rPr>
        <b/>
        <sz val="10"/>
        <color rgb="FF000000"/>
        <rFont val="Arial"/>
      </rPr>
      <t xml:space="preserve"> </t>
    </r>
    <r>
      <rPr>
        <sz val="10"/>
        <color rgb="FF000000"/>
        <rFont val="Arial"/>
      </rPr>
      <t>(33.00.30):</t>
    </r>
  </si>
  <si>
    <r>
      <t xml:space="preserve"> Material de Consumo </t>
    </r>
    <r>
      <rPr>
        <b/>
        <sz val="10"/>
        <color rgb="FFC00000"/>
        <rFont val="Arial"/>
        <family val="2"/>
      </rPr>
      <t>IMPORTADO</t>
    </r>
    <r>
      <rPr>
        <sz val="10"/>
        <color rgb="FF000000"/>
        <rFont val="Arial"/>
      </rPr>
      <t xml:space="preserve"> (33.00.30):</t>
    </r>
  </si>
  <si>
    <t>Limite de 5% do valor da proposta</t>
  </si>
  <si>
    <t>Período (meses)</t>
  </si>
  <si>
    <t>Preenchimento de exemplo</t>
  </si>
  <si>
    <t>Participação (nome do Membro)</t>
  </si>
  <si>
    <r>
      <rPr>
        <sz val="11"/>
        <color theme="1"/>
        <rFont val="Calibri"/>
      </rPr>
      <t>Equipamento e Material Permanente</t>
    </r>
    <r>
      <rPr>
        <b/>
        <sz val="11"/>
        <color rgb="FFC00000"/>
        <rFont val="Calibri"/>
        <family val="2"/>
      </rPr>
      <t xml:space="preserve"> IMPORTADO</t>
    </r>
    <r>
      <rPr>
        <sz val="11"/>
        <color theme="1"/>
        <rFont val="Calibri"/>
      </rPr>
      <t xml:space="preserve"> (44.00.52):</t>
    </r>
  </si>
  <si>
    <r>
      <rPr>
        <sz val="11"/>
        <color theme="1"/>
        <rFont val="Calibri"/>
      </rPr>
      <t>Equipamento e Material Permanente</t>
    </r>
    <r>
      <rPr>
        <b/>
        <sz val="11"/>
        <color theme="1"/>
        <rFont val="Calibri"/>
      </rPr>
      <t xml:space="preserve"> </t>
    </r>
    <r>
      <rPr>
        <b/>
        <sz val="11"/>
        <color rgb="FFC00000"/>
        <rFont val="Calibri"/>
        <family val="2"/>
      </rPr>
      <t>NACIONAL</t>
    </r>
    <r>
      <rPr>
        <sz val="11"/>
        <color theme="1"/>
        <rFont val="Calibri"/>
      </rPr>
      <t xml:space="preserve"> (44.00.52):</t>
    </r>
  </si>
  <si>
    <t>(necessário Cotação por equipamento)</t>
  </si>
  <si>
    <t>Não previsto neste Edital</t>
  </si>
  <si>
    <t>Valor a ser colocado como DOACI</t>
  </si>
  <si>
    <t>Linha 1</t>
  </si>
  <si>
    <t>Linha 2</t>
  </si>
  <si>
    <t>Linha 3</t>
  </si>
  <si>
    <t>a mais do Edital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</si>
</sst>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  <numFmt numFmtId="165" formatCode="#,##0.00;\(#,##0.00\)"/>
    <numFmt numFmtId="166" formatCode="[$R$ -416]#,##0.00"/>
    <numFmt numFmtId="172" formatCode="_-* #,##0_-;\-* #,##0_-;_-* &quot;-&quot;??_-;_-@_-"/>
  </numFmts>
  <fonts count="3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36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8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Arial"/>
    </font>
    <font>
      <b/>
      <u/>
      <sz val="10"/>
      <color rgb="FF000000"/>
      <name val="Arial"/>
    </font>
    <font>
      <sz val="10"/>
      <color theme="1"/>
      <name val="Calibri"/>
    </font>
    <font>
      <sz val="9"/>
      <color theme="1"/>
      <name val="Calibri"/>
    </font>
    <font>
      <b/>
      <sz val="12"/>
      <color rgb="FFFF0000"/>
      <name val="Calibri"/>
    </font>
    <font>
      <b/>
      <sz val="11"/>
      <color theme="1"/>
      <name val="Calibri"/>
      <scheme val="minor"/>
    </font>
    <font>
      <strike/>
      <sz val="11"/>
      <color rgb="FFFFFF00"/>
      <name val="Calibri"/>
    </font>
    <font>
      <i/>
      <sz val="11"/>
      <color rgb="FF000000"/>
      <name val="Calibri"/>
    </font>
    <font>
      <b/>
      <sz val="11"/>
      <color rgb="FFFF0000"/>
      <name val="Calibri"/>
    </font>
    <font>
      <b/>
      <sz val="16"/>
      <color theme="0"/>
      <name val="Calibri"/>
    </font>
    <font>
      <b/>
      <sz val="18"/>
      <color theme="0"/>
      <name val="Calibri"/>
    </font>
    <font>
      <i/>
      <sz val="11"/>
      <color rgb="FFFF0000"/>
      <name val="Calibri"/>
    </font>
    <font>
      <i/>
      <sz val="11"/>
      <color rgb="FF7F7F7F"/>
      <name val="Calibri"/>
    </font>
    <font>
      <sz val="18"/>
      <color theme="1"/>
      <name val="Calibri"/>
    </font>
    <font>
      <b/>
      <sz val="10"/>
      <color rgb="FF000000"/>
      <name val="Arial"/>
    </font>
    <font>
      <sz val="11"/>
      <color rgb="FFFF0000"/>
      <name val="Calibri"/>
      <family val="2"/>
      <scheme val="minor"/>
    </font>
    <font>
      <sz val="8"/>
      <name val="Calibri"/>
      <scheme val="minor"/>
    </font>
    <font>
      <sz val="13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Calibri"/>
      <family val="2"/>
    </font>
    <font>
      <i/>
      <sz val="11"/>
      <color theme="0" tint="-0.499984740745262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u/>
      <sz val="11"/>
      <color rgb="FFC00000"/>
      <name val="Calibri"/>
      <family val="2"/>
    </font>
    <font>
      <sz val="11"/>
      <color rgb="FFC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E7E6E6"/>
        <bgColor rgb="FFE7E6E6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00B050"/>
        <bgColor rgb="FF00B050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2" fillId="4" borderId="10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5" borderId="10" xfId="0" applyFont="1" applyFill="1" applyBorder="1" applyAlignment="1">
      <alignment horizontal="center"/>
    </xf>
    <xf numFmtId="0" fontId="2" fillId="0" borderId="10" xfId="0" applyFont="1" applyBorder="1"/>
    <xf numFmtId="49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164" fontId="5" fillId="6" borderId="10" xfId="0" applyNumberFormat="1" applyFont="1" applyFill="1" applyBorder="1"/>
    <xf numFmtId="0" fontId="9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4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/>
    <xf numFmtId="0" fontId="2" fillId="4" borderId="10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 wrapText="1"/>
    </xf>
    <xf numFmtId="164" fontId="2" fillId="4" borderId="10" xfId="0" applyNumberFormat="1" applyFont="1" applyFill="1" applyBorder="1" applyAlignment="1">
      <alignment vertical="center"/>
    </xf>
    <xf numFmtId="0" fontId="14" fillId="0" borderId="0" xfId="0" applyFont="1"/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/>
    <xf numFmtId="0" fontId="2" fillId="0" borderId="0" xfId="0" applyFont="1" applyAlignment="1">
      <alignment horizontal="center" vertical="center"/>
    </xf>
    <xf numFmtId="0" fontId="17" fillId="0" borderId="0" xfId="0" applyFont="1"/>
    <xf numFmtId="0" fontId="2" fillId="0" borderId="10" xfId="0" applyFont="1" applyBorder="1" applyAlignment="1">
      <alignment horizontal="center" vertical="center"/>
    </xf>
    <xf numFmtId="164" fontId="5" fillId="0" borderId="0" xfId="0" applyNumberFormat="1" applyFont="1"/>
    <xf numFmtId="164" fontId="2" fillId="0" borderId="0" xfId="0" applyNumberFormat="1" applyFont="1"/>
    <xf numFmtId="0" fontId="5" fillId="8" borderId="10" xfId="0" applyFont="1" applyFill="1" applyBorder="1" applyAlignment="1">
      <alignment horizontal="center"/>
    </xf>
    <xf numFmtId="164" fontId="5" fillId="9" borderId="10" xfId="0" applyNumberFormat="1" applyFont="1" applyFill="1" applyBorder="1"/>
    <xf numFmtId="164" fontId="5" fillId="10" borderId="10" xfId="0" applyNumberFormat="1" applyFont="1" applyFill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/>
    <xf numFmtId="164" fontId="22" fillId="0" borderId="0" xfId="0" applyNumberFormat="1" applyFont="1"/>
    <xf numFmtId="44" fontId="0" fillId="0" borderId="0" xfId="0" applyNumberFormat="1"/>
    <xf numFmtId="43" fontId="0" fillId="0" borderId="0" xfId="1" applyFon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8" fillId="7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6" xfId="0" applyFont="1" applyBorder="1"/>
    <xf numFmtId="0" fontId="4" fillId="0" borderId="17" xfId="0" applyFont="1" applyBorder="1"/>
    <xf numFmtId="164" fontId="19" fillId="7" borderId="12" xfId="0" applyNumberFormat="1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18" xfId="0" applyFont="1" applyBorder="1"/>
    <xf numFmtId="0" fontId="4" fillId="0" borderId="19" xfId="0" applyFont="1" applyBorder="1"/>
    <xf numFmtId="166" fontId="26" fillId="0" borderId="0" xfId="0" applyNumberFormat="1" applyFont="1"/>
    <xf numFmtId="0" fontId="24" fillId="0" borderId="0" xfId="0" applyFont="1"/>
    <xf numFmtId="0" fontId="18" fillId="11" borderId="12" xfId="0" applyFont="1" applyFill="1" applyBorder="1" applyAlignment="1">
      <alignment horizontal="center" vertical="center" wrapText="1"/>
    </xf>
    <xf numFmtId="164" fontId="19" fillId="11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8" fillId="5" borderId="10" xfId="0" applyFont="1" applyFill="1" applyBorder="1" applyAlignment="1">
      <alignment horizontal="center"/>
    </xf>
    <xf numFmtId="0" fontId="2" fillId="0" borderId="21" xfId="0" applyFont="1" applyBorder="1"/>
    <xf numFmtId="49" fontId="2" fillId="0" borderId="21" xfId="0" applyNumberFormat="1" applyFont="1" applyBorder="1"/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/>
    <xf numFmtId="0" fontId="0" fillId="0" borderId="9" xfId="0" applyBorder="1"/>
    <xf numFmtId="164" fontId="5" fillId="6" borderId="22" xfId="0" applyNumberFormat="1" applyFont="1" applyFill="1" applyBorder="1"/>
    <xf numFmtId="0" fontId="2" fillId="0" borderId="20" xfId="0" applyFont="1" applyBorder="1"/>
    <xf numFmtId="49" fontId="2" fillId="0" borderId="20" xfId="0" applyNumberFormat="1" applyFont="1" applyBorder="1"/>
    <xf numFmtId="0" fontId="2" fillId="0" borderId="20" xfId="0" applyFont="1" applyBorder="1" applyAlignment="1">
      <alignment horizontal="center"/>
    </xf>
    <xf numFmtId="164" fontId="2" fillId="0" borderId="20" xfId="0" applyNumberFormat="1" applyFont="1" applyBorder="1"/>
    <xf numFmtId="0" fontId="29" fillId="0" borderId="0" xfId="0" applyFont="1"/>
    <xf numFmtId="0" fontId="31" fillId="0" borderId="0" xfId="0" applyFont="1" applyAlignment="1">
      <alignment horizontal="left" vertical="center"/>
    </xf>
    <xf numFmtId="172" fontId="2" fillId="4" borderId="10" xfId="1" applyNumberFormat="1" applyFont="1" applyFill="1" applyBorder="1" applyAlignment="1">
      <alignment horizontal="left" vertical="center"/>
    </xf>
    <xf numFmtId="172" fontId="2" fillId="4" borderId="10" xfId="1" applyNumberFormat="1" applyFont="1" applyFill="1" applyBorder="1" applyAlignment="1">
      <alignment vertical="center"/>
    </xf>
    <xf numFmtId="0" fontId="15" fillId="0" borderId="10" xfId="0" applyFont="1" applyFill="1" applyBorder="1"/>
    <xf numFmtId="0" fontId="32" fillId="0" borderId="10" xfId="0" applyFont="1" applyBorder="1" applyAlignment="1">
      <alignment horizontal="center"/>
    </xf>
    <xf numFmtId="49" fontId="32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/>
    <xf numFmtId="0" fontId="32" fillId="0" borderId="10" xfId="0" applyFont="1" applyFill="1" applyBorder="1"/>
    <xf numFmtId="0" fontId="28" fillId="5" borderId="10" xfId="0" applyFont="1" applyFill="1" applyBorder="1" applyAlignment="1">
      <alignment horizontal="center" wrapText="1"/>
    </xf>
    <xf numFmtId="0" fontId="33" fillId="0" borderId="0" xfId="0" applyFont="1"/>
    <xf numFmtId="0" fontId="27" fillId="0" borderId="0" xfId="0" applyFont="1"/>
    <xf numFmtId="0" fontId="34" fillId="0" borderId="0" xfId="0" applyFont="1"/>
    <xf numFmtId="164" fontId="2" fillId="0" borderId="11" xfId="0" applyNumberFormat="1" applyFont="1" applyBorder="1" applyAlignment="1">
      <alignment vertical="center" wrapText="1"/>
    </xf>
    <xf numFmtId="0" fontId="34" fillId="12" borderId="23" xfId="0" applyFont="1" applyFill="1" applyBorder="1"/>
    <xf numFmtId="0" fontId="0" fillId="12" borderId="24" xfId="0" applyFill="1" applyBorder="1"/>
    <xf numFmtId="0" fontId="1" fillId="0" borderId="0" xfId="0" applyFont="1"/>
    <xf numFmtId="3" fontId="2" fillId="2" borderId="23" xfId="0" applyNumberFormat="1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35" fillId="2" borderId="1" xfId="0" applyFont="1" applyFill="1" applyBorder="1"/>
    <xf numFmtId="0" fontId="36" fillId="2" borderId="24" xfId="0" applyFont="1" applyFill="1" applyBorder="1" applyAlignment="1">
      <alignment wrapText="1"/>
    </xf>
    <xf numFmtId="164" fontId="6" fillId="3" borderId="23" xfId="0" applyNumberFormat="1" applyFont="1" applyFill="1" applyBorder="1" applyAlignment="1">
      <alignment horizontal="center" vertical="center"/>
    </xf>
    <xf numFmtId="0" fontId="4" fillId="0" borderId="25" xfId="0" applyFont="1" applyBorder="1"/>
    <xf numFmtId="0" fontId="4" fillId="0" borderId="24" xfId="0" applyFont="1" applyBorder="1"/>
    <xf numFmtId="0" fontId="6" fillId="3" borderId="23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152400</xdr:rowOff>
    </xdr:from>
    <xdr:ext cx="151447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19050</xdr:colOff>
      <xdr:row>0</xdr:row>
      <xdr:rowOff>57150</xdr:rowOff>
    </xdr:from>
    <xdr:ext cx="1676400" cy="7905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abSelected="1" workbookViewId="0">
      <selection activeCell="Q28" sqref="Q28"/>
    </sheetView>
  </sheetViews>
  <sheetFormatPr defaultColWidth="14.42578125" defaultRowHeight="15" customHeight="1"/>
  <cols>
    <col min="1" max="1" width="3.5703125" customWidth="1"/>
    <col min="2" max="2" width="7.42578125" customWidth="1"/>
    <col min="3" max="11" width="17.7109375" customWidth="1"/>
    <col min="12" max="12" width="23" customWidth="1"/>
    <col min="13" max="32" width="8.7109375" customWidth="1"/>
  </cols>
  <sheetData>
    <row r="1" spans="1:3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>
      <c r="A2" s="1"/>
      <c r="B2" s="2"/>
      <c r="C2" s="2"/>
      <c r="D2" s="2"/>
      <c r="E2" s="61" t="s">
        <v>0</v>
      </c>
      <c r="F2" s="62"/>
      <c r="G2" s="62"/>
      <c r="H2" s="62"/>
      <c r="I2" s="63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>
      <c r="A3" s="1"/>
      <c r="B3" s="2"/>
      <c r="C3" s="2"/>
      <c r="D3" s="2"/>
      <c r="E3" s="64"/>
      <c r="F3" s="65"/>
      <c r="G3" s="65"/>
      <c r="H3" s="65"/>
      <c r="I3" s="66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1"/>
      <c r="B4" s="2"/>
      <c r="C4" s="2"/>
      <c r="D4" s="2"/>
      <c r="E4" s="67"/>
      <c r="F4" s="68"/>
      <c r="G4" s="68"/>
      <c r="H4" s="68"/>
      <c r="I4" s="69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114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3" t="s">
        <v>2</v>
      </c>
      <c r="B8" s="2"/>
      <c r="C8" s="4"/>
      <c r="D8" s="5">
        <v>4</v>
      </c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45">
      <c r="A9" s="1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1"/>
      <c r="B10" s="7">
        <v>1</v>
      </c>
      <c r="C10" s="8"/>
      <c r="D10" s="8"/>
      <c r="E10" s="8"/>
      <c r="F10" s="8"/>
      <c r="G10" s="8"/>
      <c r="H10" s="8"/>
      <c r="I10" s="8"/>
      <c r="J10" s="8"/>
      <c r="K10" s="8"/>
      <c r="L10" s="8">
        <f t="shared" ref="L10:L13" si="0">SUM(C10:K10)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"/>
      <c r="B11" s="7">
        <v>2</v>
      </c>
      <c r="C11" s="8"/>
      <c r="D11" s="8"/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1"/>
      <c r="B12" s="7">
        <v>3</v>
      </c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1"/>
      <c r="B13" s="7">
        <v>4</v>
      </c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1"/>
      <c r="B14" s="2"/>
      <c r="C14" s="9">
        <f t="shared" ref="C14:L14" si="1">SUM(C10:C13)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10">
        <f t="shared" si="1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1"/>
      <c r="B15" s="2"/>
      <c r="C15" s="9">
        <f>'PAINEL GERAL '!C14-FINEP!K7</f>
        <v>0</v>
      </c>
      <c r="D15" s="9">
        <f>'PAINEL GERAL '!D14-FINEP!I12</f>
        <v>0</v>
      </c>
      <c r="E15" s="9">
        <f>'PAINEL GERAL '!E14-SUM(FINEP!I18,FINEP!I24)</f>
        <v>0</v>
      </c>
      <c r="F15" s="9">
        <f>'PAINEL GERAL '!F14-FINEP!I28</f>
        <v>0</v>
      </c>
      <c r="G15" s="9">
        <f>'PAINEL GERAL '!G14-FINEP!K33</f>
        <v>0</v>
      </c>
      <c r="H15" s="9">
        <f>'PAINEL GERAL '!H14-SUM(FINEP!J38,FINEP!J46)</f>
        <v>0</v>
      </c>
      <c r="I15" s="9">
        <f>'PAINEL GERAL '!I14-FINEP!K52</f>
        <v>-19200</v>
      </c>
      <c r="J15" s="9">
        <f>'PAINEL GERAL '!J14-FINEP!I61</f>
        <v>0</v>
      </c>
      <c r="K15" s="9">
        <f>'PAINEL GERAL '!K14-SUM(FINEP!I67,FINEP!I75)</f>
        <v>0</v>
      </c>
      <c r="L15" s="9">
        <f>L14-FINEP!F79</f>
        <v>-19200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114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 t="s">
        <v>2</v>
      </c>
      <c r="B19" s="2"/>
      <c r="C19" s="4"/>
      <c r="D19" s="5">
        <v>4</v>
      </c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45">
      <c r="A20" s="1"/>
      <c r="B20" s="6" t="s">
        <v>3</v>
      </c>
      <c r="C20" s="6" t="s">
        <v>4</v>
      </c>
      <c r="D20" s="6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  <c r="K20" s="6" t="s">
        <v>12</v>
      </c>
      <c r="L20" s="6" t="s">
        <v>13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>
      <c r="A21" s="1"/>
      <c r="B21" s="7">
        <v>1</v>
      </c>
      <c r="C21" s="8"/>
      <c r="D21" s="8"/>
      <c r="E21" s="8"/>
      <c r="F21" s="8"/>
      <c r="G21" s="8"/>
      <c r="H21" s="8"/>
      <c r="I21" s="8"/>
      <c r="J21" s="8"/>
      <c r="K21" s="8"/>
      <c r="L21" s="8">
        <f t="shared" ref="L21:L24" si="2">SUM(C21:K21)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>
      <c r="A22" s="1"/>
      <c r="B22" s="7">
        <v>2</v>
      </c>
      <c r="C22" s="8"/>
      <c r="D22" s="8"/>
      <c r="E22" s="8"/>
      <c r="F22" s="8"/>
      <c r="G22" s="8"/>
      <c r="H22" s="8"/>
      <c r="I22" s="8"/>
      <c r="J22" s="8"/>
      <c r="K22" s="8"/>
      <c r="L22" s="8">
        <f t="shared" si="2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>
      <c r="A23" s="1"/>
      <c r="B23" s="7">
        <v>5</v>
      </c>
      <c r="C23" s="8"/>
      <c r="D23" s="8"/>
      <c r="E23" s="8"/>
      <c r="F23" s="8"/>
      <c r="G23" s="8"/>
      <c r="H23" s="8"/>
      <c r="I23" s="8"/>
      <c r="J23" s="8"/>
      <c r="K23" s="8"/>
      <c r="L23" s="8">
        <f t="shared" si="2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>
      <c r="A24" s="1"/>
      <c r="B24" s="7">
        <v>4</v>
      </c>
      <c r="C24" s="8"/>
      <c r="D24" s="8"/>
      <c r="E24" s="8"/>
      <c r="F24" s="8"/>
      <c r="G24" s="8"/>
      <c r="H24" s="8"/>
      <c r="I24" s="8"/>
      <c r="J24" s="8"/>
      <c r="K24" s="8"/>
      <c r="L24" s="8">
        <f t="shared" si="2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A25" s="1"/>
      <c r="B25" s="2"/>
      <c r="C25" s="9">
        <f t="shared" ref="C25:L25" si="3">SUM(C21:C24)</f>
        <v>0</v>
      </c>
      <c r="D25" s="9">
        <f t="shared" si="3"/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10">
        <f t="shared" si="3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>
      <c r="A26" s="1"/>
      <c r="B26" s="2"/>
      <c r="C26" s="9">
        <f>'PAINEL GERAL '!C25-CONTRAPARTIDA!K6</f>
        <v>0</v>
      </c>
      <c r="D26" s="9">
        <f>'PAINEL GERAL '!D25-CONTRAPARTIDA!I10</f>
        <v>0</v>
      </c>
      <c r="E26" s="9">
        <f>'PAINEL GERAL '!E25-SUM(CONTRAPARTIDA!I14,CONTRAPARTIDA!I23)</f>
        <v>0</v>
      </c>
      <c r="F26" s="9">
        <f>'PAINEL GERAL '!F25-CONTRAPARTIDA!I27</f>
        <v>0</v>
      </c>
      <c r="G26" s="9">
        <f>'PAINEL GERAL '!G25-CONTRAPARTIDA!K31</f>
        <v>0</v>
      </c>
      <c r="H26" s="9">
        <f>'PAINEL GERAL '!H25-SUM(CONTRAPARTIDA!I36,CONTRAPARTIDA!I40)</f>
        <v>0</v>
      </c>
      <c r="I26" s="9">
        <f>'PAINEL GERAL '!I25-CONTRAPARTIDA!K45</f>
        <v>0</v>
      </c>
      <c r="J26" s="9">
        <f>'PAINEL GERAL '!J25-CONTRAPARTIDA!I54</f>
        <v>-106242.26</v>
      </c>
      <c r="K26" s="9">
        <f>'PAINEL GERAL '!K25-SUM(CONTRAPARTIDA!I61,CONTRAPARTIDA!I69)</f>
        <v>0</v>
      </c>
      <c r="L26" s="9">
        <f>L25-CONTRAPARTIDA!F73</f>
        <v>-106242.26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Bot="1">
      <c r="A28" s="1"/>
      <c r="B28" s="119" t="s">
        <v>15</v>
      </c>
      <c r="C28" s="117"/>
      <c r="D28" s="117"/>
      <c r="E28" s="118"/>
      <c r="F28" s="116">
        <f>SUM(L14,L25)</f>
        <v>0</v>
      </c>
      <c r="G28" s="117"/>
      <c r="H28" s="118"/>
      <c r="I28" s="11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thickBot="1">
      <c r="A29" s="1"/>
      <c r="B29" s="2"/>
      <c r="C29" s="2"/>
      <c r="D29" s="2"/>
      <c r="E29" s="2"/>
      <c r="F29" s="2"/>
      <c r="G29" s="2"/>
      <c r="H29" s="2"/>
      <c r="I29" s="112">
        <f>$F$28-50000000</f>
        <v>-50000000</v>
      </c>
      <c r="J29" s="120" t="s">
        <v>83</v>
      </c>
      <c r="K29" s="115" t="s">
        <v>80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>
      <c r="A30" s="1"/>
      <c r="B30" s="2"/>
      <c r="C30" s="2"/>
      <c r="D30" s="2"/>
      <c r="E30" s="2"/>
      <c r="F30" s="2"/>
      <c r="G30" s="2"/>
      <c r="H30" s="2"/>
      <c r="I30" s="112">
        <f>F28-150000000</f>
        <v>-150000000</v>
      </c>
      <c r="J30" s="113"/>
      <c r="K30" s="115" t="s">
        <v>81</v>
      </c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 thickBot="1">
      <c r="A31" s="1"/>
      <c r="B31" s="2"/>
      <c r="C31" s="2"/>
      <c r="D31" s="2"/>
      <c r="E31" s="2"/>
      <c r="F31" s="2"/>
      <c r="G31" s="2"/>
      <c r="H31" s="2"/>
      <c r="I31" s="112">
        <f>F28-50000000</f>
        <v>-50000000</v>
      </c>
      <c r="J31" s="113"/>
      <c r="K31" s="115" t="s">
        <v>82</v>
      </c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5.75" customHeight="1">
      <c r="A49" s="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.75" customHeight="1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5.75" customHeight="1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5.75" customHeight="1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5.75" customHeight="1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5.75" customHeight="1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5.75" customHeight="1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5.75" customHeight="1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5.75" customHeight="1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5.75" customHeight="1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5.75" customHeight="1">
      <c r="A59" s="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5.75" customHeight="1">
      <c r="A60" s="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5.75" customHeight="1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5.75" customHeight="1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5.75" customHeight="1">
      <c r="A63" s="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5.75" customHeight="1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5.75" customHeight="1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5.75" customHeight="1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5.75" customHeight="1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5.75" customHeight="1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5.75" customHeight="1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5.75" customHeight="1">
      <c r="A70" s="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5.75" customHeight="1">
      <c r="A71" s="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5.75" customHeight="1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5.75" customHeight="1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5.75" customHeight="1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5.75" customHeight="1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5.75" customHeight="1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5.75" customHeight="1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5.75" customHeight="1">
      <c r="A78" s="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5.75" customHeight="1">
      <c r="A79" s="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5.75" customHeight="1">
      <c r="A80" s="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 customHeight="1">
      <c r="A81" s="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5.75" customHeight="1">
      <c r="A82" s="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5.75" customHeight="1">
      <c r="A83" s="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5.75" customHeight="1">
      <c r="A84" s="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5.75" customHeight="1">
      <c r="A85" s="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5.75" customHeight="1">
      <c r="A86" s="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5.75" customHeight="1">
      <c r="A87" s="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5.75" customHeight="1">
      <c r="A88" s="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5.75" customHeight="1">
      <c r="A89" s="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.75" customHeight="1">
      <c r="A90" s="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75" customHeight="1">
      <c r="A91" s="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5.75" customHeight="1">
      <c r="A92" s="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5.75" customHeight="1">
      <c r="A93" s="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5.75" customHeight="1">
      <c r="A94" s="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.75" customHeight="1">
      <c r="A95" s="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5.75" customHeight="1">
      <c r="A96" s="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5.75" customHeight="1">
      <c r="A97" s="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5.75" customHeight="1">
      <c r="A98" s="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5.75" customHeight="1">
      <c r="A99" s="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5.75" customHeight="1">
      <c r="A100" s="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5.75" customHeight="1">
      <c r="A101" s="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5.75" customHeight="1">
      <c r="A102" s="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5.75" customHeight="1">
      <c r="A103" s="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5.75" customHeight="1">
      <c r="A104" s="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5.75" customHeight="1">
      <c r="A105" s="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5.75" customHeight="1">
      <c r="A106" s="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5.75" customHeight="1">
      <c r="A107" s="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5.75" customHeight="1">
      <c r="A108" s="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5.75" customHeight="1">
      <c r="A109" s="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5.75" customHeight="1">
      <c r="A110" s="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5.75" customHeight="1">
      <c r="A111" s="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5.75" customHeight="1">
      <c r="A112" s="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5.75" customHeight="1">
      <c r="A113" s="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5.75" customHeight="1">
      <c r="A114" s="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5.75" customHeight="1">
      <c r="A115" s="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5.75" customHeight="1">
      <c r="A116" s="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5.75" customHeight="1">
      <c r="A117" s="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5.75" customHeight="1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5.75" customHeight="1">
      <c r="A119" s="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5.75" customHeight="1">
      <c r="A120" s="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5.75" customHeight="1">
      <c r="A121" s="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5.75" customHeight="1">
      <c r="A122" s="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5.75" customHeight="1">
      <c r="A123" s="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5.75" customHeight="1">
      <c r="A124" s="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5.75" customHeight="1">
      <c r="A125" s="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5.75" customHeight="1">
      <c r="A126" s="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5.75" customHeight="1">
      <c r="A127" s="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5.75" customHeight="1">
      <c r="A128" s="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5.75" customHeight="1">
      <c r="A129" s="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5.75" customHeight="1">
      <c r="A130" s="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5.75" customHeight="1">
      <c r="A131" s="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5.75" customHeight="1">
      <c r="A132" s="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5.75" customHeight="1">
      <c r="A133" s="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5.75" customHeight="1">
      <c r="A134" s="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5.75" customHeight="1">
      <c r="A135" s="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5.75" customHeight="1">
      <c r="A136" s="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5.75" customHeight="1">
      <c r="A137" s="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5.75" customHeight="1">
      <c r="A138" s="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5.75" customHeight="1">
      <c r="A139" s="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5.75" customHeight="1">
      <c r="A140" s="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5.75" customHeight="1">
      <c r="A141" s="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5.75" customHeight="1">
      <c r="A142" s="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5.75" customHeight="1">
      <c r="A143" s="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5.75" customHeight="1">
      <c r="A144" s="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5.75" customHeight="1">
      <c r="A145" s="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5.75" customHeight="1">
      <c r="A146" s="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5.75" customHeight="1">
      <c r="A147" s="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5.75" customHeight="1">
      <c r="A148" s="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5.75" customHeight="1">
      <c r="A149" s="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5.75" customHeight="1">
      <c r="A150" s="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5.75" customHeight="1">
      <c r="A151" s="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5.75" customHeight="1">
      <c r="A152" s="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5.75" customHeight="1">
      <c r="A153" s="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5.75" customHeight="1">
      <c r="A154" s="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5.75" customHeight="1">
      <c r="A155" s="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5.75" customHeight="1">
      <c r="A156" s="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5.75" customHeight="1">
      <c r="A157" s="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5.75" customHeight="1">
      <c r="A158" s="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5.75" customHeight="1">
      <c r="A159" s="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5.75" customHeight="1">
      <c r="A160" s="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5.75" customHeight="1">
      <c r="A161" s="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5.75" customHeight="1">
      <c r="A162" s="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5.75" customHeight="1">
      <c r="A163" s="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5.75" customHeight="1">
      <c r="A164" s="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5.75" customHeight="1">
      <c r="A165" s="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5.75" customHeight="1">
      <c r="A166" s="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5.75" customHeight="1">
      <c r="A167" s="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5.75" customHeight="1">
      <c r="A168" s="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5.75" customHeight="1">
      <c r="A169" s="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5.75" customHeight="1">
      <c r="A170" s="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5.75" customHeight="1">
      <c r="A171" s="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5.75" customHeight="1">
      <c r="A172" s="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5.75" customHeight="1">
      <c r="A173" s="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5.75" customHeight="1">
      <c r="A174" s="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5.75" customHeight="1">
      <c r="A175" s="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5.75" customHeight="1">
      <c r="A176" s="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5.75" customHeight="1">
      <c r="A177" s="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5.75" customHeight="1">
      <c r="A178" s="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5.75" customHeight="1">
      <c r="A179" s="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5.75" customHeight="1">
      <c r="A180" s="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5.75" customHeight="1">
      <c r="A181" s="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5.75" customHeight="1">
      <c r="A182" s="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5.75" customHeight="1">
      <c r="A183" s="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5.75" customHeight="1">
      <c r="A184" s="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5.75" customHeight="1">
      <c r="A185" s="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5.75" customHeight="1">
      <c r="A186" s="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5.75" customHeight="1">
      <c r="A187" s="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5.75" customHeight="1">
      <c r="A188" s="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5.75" customHeight="1">
      <c r="A189" s="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5.75" customHeight="1">
      <c r="A190" s="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5.75" customHeight="1">
      <c r="A191" s="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5.75" customHeight="1">
      <c r="A192" s="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5.75" customHeight="1">
      <c r="A193" s="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5.75" customHeight="1">
      <c r="A194" s="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5.75" customHeight="1">
      <c r="A195" s="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5.75" customHeight="1">
      <c r="A196" s="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5.75" customHeight="1">
      <c r="A197" s="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5.75" customHeight="1">
      <c r="A198" s="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5.75" customHeight="1">
      <c r="A199" s="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5.75" customHeight="1">
      <c r="A200" s="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5.75" customHeight="1">
      <c r="A201" s="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5.75" customHeight="1">
      <c r="A202" s="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5.75" customHeight="1">
      <c r="A203" s="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5.75" customHeight="1">
      <c r="A204" s="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5.75" customHeight="1">
      <c r="A205" s="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5.75" customHeight="1">
      <c r="A206" s="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5.75" customHeight="1">
      <c r="A207" s="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5.75" customHeight="1">
      <c r="A208" s="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5.75" customHeight="1">
      <c r="A209" s="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5.75" customHeight="1">
      <c r="A210" s="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5.75" customHeight="1">
      <c r="A211" s="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5.75" customHeight="1">
      <c r="A212" s="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5.75" customHeight="1">
      <c r="A213" s="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5.75" customHeight="1">
      <c r="A214" s="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5.75" customHeight="1">
      <c r="A215" s="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5.75" customHeight="1">
      <c r="A216" s="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5.75" customHeight="1">
      <c r="A217" s="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5.75" customHeight="1">
      <c r="A218" s="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5.75" customHeight="1">
      <c r="A219" s="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5.75" customHeight="1">
      <c r="A220" s="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5.75" customHeight="1">
      <c r="A221" s="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5.75" customHeight="1">
      <c r="A222" s="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5.75" customHeight="1">
      <c r="A223" s="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5.75" customHeight="1">
      <c r="A224" s="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5.75" customHeight="1">
      <c r="A225" s="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5.75" customHeight="1">
      <c r="A226" s="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5.75" customHeight="1">
      <c r="A227" s="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5.75" customHeight="1">
      <c r="A228" s="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5.75" customHeight="1">
      <c r="A229" s="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5.75" customHeight="1">
      <c r="A230" s="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5.75" customHeight="1">
      <c r="A231" s="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5.75" customHeight="1">
      <c r="A232" s="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5.75" customHeight="1">
      <c r="A233" s="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5.75" customHeight="1">
      <c r="A234" s="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5.75" customHeight="1">
      <c r="A235" s="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5.75" customHeight="1">
      <c r="A236" s="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5.75" customHeight="1">
      <c r="A237" s="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5.75" customHeight="1">
      <c r="A238" s="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5.75" customHeight="1">
      <c r="A239" s="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75" customHeight="1">
      <c r="A240" s="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75" customHeight="1">
      <c r="A241" s="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75" customHeight="1">
      <c r="A242" s="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75" customHeight="1">
      <c r="A243" s="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75" customHeight="1">
      <c r="A244" s="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75" customHeight="1">
      <c r="A245" s="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75" customHeight="1">
      <c r="A246" s="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75" customHeight="1">
      <c r="A247" s="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75" customHeight="1">
      <c r="A248" s="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75" customHeight="1">
      <c r="A249" s="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75" customHeight="1">
      <c r="A250" s="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75" customHeight="1">
      <c r="A251" s="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75" customHeight="1">
      <c r="A252" s="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75" customHeight="1">
      <c r="A253" s="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75" customHeight="1">
      <c r="A254" s="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75" customHeight="1">
      <c r="A255" s="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75" customHeight="1">
      <c r="A256" s="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75" customHeight="1">
      <c r="A257" s="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75" customHeight="1">
      <c r="A258" s="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75" customHeight="1">
      <c r="A259" s="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75" customHeight="1">
      <c r="A260" s="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75" customHeight="1">
      <c r="A261" s="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75" customHeight="1">
      <c r="A262" s="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75" customHeight="1">
      <c r="A263" s="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75" customHeight="1">
      <c r="A264" s="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75" customHeight="1">
      <c r="A265" s="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75" customHeight="1">
      <c r="A266" s="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75" customHeight="1">
      <c r="A267" s="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75" customHeight="1">
      <c r="A268" s="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75" customHeight="1">
      <c r="A269" s="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75" customHeight="1">
      <c r="A270" s="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75" customHeight="1">
      <c r="A271" s="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75" customHeight="1">
      <c r="A272" s="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75" customHeight="1">
      <c r="A273" s="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75" customHeight="1">
      <c r="A274" s="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75" customHeight="1">
      <c r="A275" s="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75" customHeight="1">
      <c r="A276" s="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75" customHeight="1">
      <c r="A277" s="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75" customHeight="1">
      <c r="A278" s="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75" customHeight="1">
      <c r="A279" s="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75" customHeight="1">
      <c r="A280" s="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75" customHeight="1">
      <c r="A281" s="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75" customHeight="1">
      <c r="A282" s="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75" customHeight="1">
      <c r="A283" s="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75" customHeight="1">
      <c r="A284" s="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75" customHeight="1">
      <c r="A285" s="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75" customHeight="1">
      <c r="A286" s="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75" customHeight="1">
      <c r="A287" s="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75" customHeight="1">
      <c r="A288" s="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75" customHeight="1">
      <c r="A289" s="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75" customHeight="1">
      <c r="A290" s="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75" customHeight="1">
      <c r="A291" s="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75" customHeight="1">
      <c r="A292" s="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75" customHeight="1">
      <c r="A293" s="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75" customHeight="1">
      <c r="A294" s="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75" customHeight="1">
      <c r="A295" s="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75" customHeight="1">
      <c r="A296" s="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75" customHeight="1">
      <c r="A297" s="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75" customHeight="1">
      <c r="A298" s="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75" customHeight="1">
      <c r="A299" s="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75" customHeight="1">
      <c r="A300" s="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75" customHeight="1">
      <c r="A301" s="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75" customHeight="1">
      <c r="A302" s="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75" customHeight="1">
      <c r="A303" s="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75" customHeight="1">
      <c r="A304" s="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75" customHeight="1">
      <c r="A305" s="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75" customHeight="1">
      <c r="A306" s="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75" customHeight="1">
      <c r="A307" s="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75" customHeight="1">
      <c r="A308" s="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75" customHeight="1">
      <c r="A309" s="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75" customHeight="1">
      <c r="A310" s="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75" customHeight="1">
      <c r="A311" s="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75" customHeight="1">
      <c r="A312" s="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75" customHeight="1">
      <c r="A313" s="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75" customHeight="1">
      <c r="A314" s="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75" customHeight="1">
      <c r="A315" s="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75" customHeight="1">
      <c r="A316" s="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75" customHeight="1">
      <c r="A317" s="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75" customHeight="1">
      <c r="A318" s="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75" customHeight="1">
      <c r="A319" s="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75" customHeight="1">
      <c r="A320" s="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75" customHeight="1">
      <c r="A321" s="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75" customHeight="1">
      <c r="A322" s="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75" customHeight="1">
      <c r="A323" s="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75" customHeight="1">
      <c r="A324" s="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75" customHeight="1">
      <c r="A325" s="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75" customHeight="1">
      <c r="A326" s="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75" customHeight="1">
      <c r="A327" s="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75" customHeight="1">
      <c r="A328" s="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75" customHeight="1">
      <c r="A329" s="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75" customHeight="1">
      <c r="A330" s="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75" customHeight="1">
      <c r="A331" s="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75" customHeight="1">
      <c r="A332" s="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75" customHeight="1">
      <c r="A333" s="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75" customHeight="1">
      <c r="A334" s="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75" customHeight="1">
      <c r="A335" s="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75" customHeight="1">
      <c r="A336" s="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75" customHeight="1">
      <c r="A337" s="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75" customHeight="1">
      <c r="A338" s="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75" customHeight="1">
      <c r="A339" s="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75" customHeight="1">
      <c r="A340" s="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75" customHeight="1">
      <c r="A341" s="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75" customHeight="1">
      <c r="A342" s="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75" customHeight="1">
      <c r="A343" s="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75" customHeight="1">
      <c r="A344" s="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75" customHeight="1">
      <c r="A345" s="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75" customHeight="1">
      <c r="A346" s="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75" customHeight="1">
      <c r="A347" s="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75" customHeight="1">
      <c r="A348" s="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75" customHeight="1">
      <c r="A349" s="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75" customHeight="1">
      <c r="A350" s="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75" customHeight="1">
      <c r="A351" s="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75" customHeight="1">
      <c r="A352" s="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75" customHeight="1">
      <c r="A353" s="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75" customHeight="1">
      <c r="A354" s="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75" customHeight="1">
      <c r="A355" s="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75" customHeight="1">
      <c r="A356" s="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75" customHeight="1">
      <c r="A357" s="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75" customHeight="1">
      <c r="A358" s="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75" customHeight="1">
      <c r="A359" s="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75" customHeight="1">
      <c r="A360" s="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75" customHeight="1">
      <c r="A361" s="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75" customHeight="1">
      <c r="A362" s="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.75" customHeight="1">
      <c r="A363" s="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75" customHeight="1">
      <c r="A364" s="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75" customHeight="1">
      <c r="A365" s="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75" customHeight="1">
      <c r="A366" s="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75" customHeight="1">
      <c r="A367" s="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75" customHeight="1">
      <c r="A368" s="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75" customHeight="1">
      <c r="A369" s="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75" customHeight="1">
      <c r="A370" s="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75" customHeight="1">
      <c r="A371" s="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75" customHeight="1">
      <c r="A372" s="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75" customHeight="1">
      <c r="A373" s="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75" customHeight="1">
      <c r="A374" s="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75" customHeight="1">
      <c r="A375" s="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75" customHeight="1">
      <c r="A376" s="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75" customHeight="1">
      <c r="A377" s="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75" customHeight="1">
      <c r="A378" s="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75" customHeight="1">
      <c r="A379" s="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75" customHeight="1">
      <c r="A380" s="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75" customHeight="1">
      <c r="A381" s="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75" customHeight="1">
      <c r="A382" s="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75" customHeight="1">
      <c r="A383" s="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75" customHeight="1">
      <c r="A384" s="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.75" customHeight="1">
      <c r="A385" s="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75" customHeight="1">
      <c r="A386" s="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75" customHeight="1">
      <c r="A387" s="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75" customHeight="1">
      <c r="A388" s="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.75" customHeight="1">
      <c r="A389" s="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.75" customHeight="1">
      <c r="A390" s="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.75" customHeight="1">
      <c r="A391" s="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.75" customHeight="1">
      <c r="A392" s="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75" customHeight="1">
      <c r="A393" s="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5.75" customHeight="1">
      <c r="A394" s="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5.75" customHeight="1">
      <c r="A395" s="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75" customHeight="1">
      <c r="A396" s="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5.75" customHeight="1">
      <c r="A397" s="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5.75" customHeight="1">
      <c r="A398" s="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5.75" customHeight="1">
      <c r="A399" s="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5.75" customHeight="1">
      <c r="A400" s="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5.75" customHeight="1">
      <c r="A401" s="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5.75" customHeight="1">
      <c r="A402" s="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5.75" customHeight="1">
      <c r="A403" s="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75" customHeight="1">
      <c r="A404" s="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75" customHeight="1">
      <c r="A405" s="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75" customHeight="1">
      <c r="A406" s="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5.75" customHeight="1">
      <c r="A407" s="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75" customHeight="1">
      <c r="A408" s="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5.75" customHeight="1">
      <c r="A409" s="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5.75" customHeight="1">
      <c r="A410" s="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5.75" customHeight="1">
      <c r="A411" s="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5.75" customHeight="1">
      <c r="A412" s="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5.75" customHeight="1">
      <c r="A413" s="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5.75" customHeight="1">
      <c r="A414" s="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5.75" customHeight="1">
      <c r="A415" s="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5.75" customHeight="1">
      <c r="A416" s="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5.75" customHeight="1">
      <c r="A417" s="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5.75" customHeight="1">
      <c r="A418" s="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5.75" customHeight="1">
      <c r="A419" s="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5.75" customHeight="1">
      <c r="A420" s="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5.75" customHeight="1">
      <c r="A421" s="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5.75" customHeight="1">
      <c r="A422" s="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5.75" customHeight="1">
      <c r="A423" s="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5.75" customHeight="1">
      <c r="A424" s="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5.75" customHeight="1">
      <c r="A425" s="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5.75" customHeight="1">
      <c r="A426" s="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5.75" customHeight="1">
      <c r="A427" s="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5.75" customHeight="1">
      <c r="A428" s="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5.75" customHeight="1">
      <c r="A429" s="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5.75" customHeight="1">
      <c r="A430" s="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5.75" customHeight="1">
      <c r="A431" s="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5.75" customHeight="1">
      <c r="A432" s="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5.75" customHeight="1">
      <c r="A433" s="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5.75" customHeight="1">
      <c r="A434" s="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5.75" customHeight="1">
      <c r="A435" s="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5.75" customHeight="1">
      <c r="A436" s="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5.75" customHeight="1">
      <c r="A437" s="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5.75" customHeight="1">
      <c r="A438" s="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5.75" customHeight="1">
      <c r="A439" s="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5.75" customHeight="1">
      <c r="A440" s="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5.75" customHeight="1">
      <c r="A441" s="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5.75" customHeight="1">
      <c r="A442" s="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5.75" customHeight="1">
      <c r="A443" s="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5.75" customHeight="1">
      <c r="A444" s="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5.75" customHeight="1">
      <c r="A445" s="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5.75" customHeight="1">
      <c r="A446" s="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5.75" customHeight="1">
      <c r="A447" s="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5.75" customHeight="1">
      <c r="A448" s="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5.75" customHeight="1">
      <c r="A449" s="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5.75" customHeight="1">
      <c r="A450" s="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5.75" customHeight="1">
      <c r="A451" s="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5.75" customHeight="1">
      <c r="A452" s="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5.75" customHeight="1">
      <c r="A453" s="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5.75" customHeight="1">
      <c r="A454" s="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5.75" customHeight="1">
      <c r="A455" s="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15.75" customHeight="1">
      <c r="A456" s="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15.75" customHeight="1">
      <c r="A457" s="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15.75" customHeight="1">
      <c r="A458" s="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5.75" customHeight="1">
      <c r="A459" s="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5.75" customHeight="1">
      <c r="A460" s="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ht="15.75" customHeight="1">
      <c r="A461" s="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5.75" customHeight="1">
      <c r="A462" s="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15.75" customHeight="1">
      <c r="A463" s="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5.75" customHeight="1">
      <c r="A464" s="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5.75" customHeight="1">
      <c r="A465" s="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5.75" customHeight="1">
      <c r="A466" s="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5.75" customHeight="1">
      <c r="A467" s="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15.75" customHeight="1">
      <c r="A468" s="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5.75" customHeight="1">
      <c r="A469" s="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5.75" customHeight="1">
      <c r="A470" s="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15.75" customHeight="1">
      <c r="A471" s="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15.75" customHeight="1">
      <c r="A472" s="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ht="15.75" customHeight="1">
      <c r="A473" s="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5.75" customHeight="1">
      <c r="A474" s="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5.75" customHeight="1">
      <c r="A475" s="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ht="15.75" customHeight="1">
      <c r="A476" s="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ht="15.75" customHeight="1">
      <c r="A477" s="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ht="15.75" customHeight="1">
      <c r="A478" s="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5.75" customHeight="1">
      <c r="A479" s="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5.75" customHeight="1">
      <c r="A480" s="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ht="15.75" customHeight="1">
      <c r="A481" s="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ht="15.75" customHeight="1">
      <c r="A482" s="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ht="15.75" customHeight="1">
      <c r="A483" s="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5.75" customHeight="1">
      <c r="A484" s="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5.75" customHeight="1">
      <c r="A485" s="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15.75" customHeight="1">
      <c r="A486" s="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5.75" customHeight="1">
      <c r="A487" s="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5.75" customHeight="1">
      <c r="A488" s="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5.75" customHeight="1">
      <c r="A489" s="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5.75" customHeight="1">
      <c r="A490" s="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5.75" customHeight="1">
      <c r="A491" s="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5.75" customHeight="1">
      <c r="A492" s="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5.75" customHeight="1">
      <c r="A493" s="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5.75" customHeight="1">
      <c r="A494" s="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5.75" customHeight="1">
      <c r="A495" s="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5.75" customHeight="1">
      <c r="A496" s="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5.75" customHeight="1">
      <c r="A497" s="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5.75" customHeight="1">
      <c r="A498" s="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5.75" customHeight="1">
      <c r="A499" s="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5.75" customHeight="1">
      <c r="A500" s="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5.75" customHeight="1">
      <c r="A501" s="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5.75" customHeight="1">
      <c r="A502" s="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5.75" customHeight="1">
      <c r="A503" s="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5.75" customHeight="1">
      <c r="A504" s="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5.75" customHeight="1">
      <c r="A505" s="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5.75" customHeight="1">
      <c r="A506" s="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5.75" customHeight="1">
      <c r="A507" s="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5.75" customHeight="1">
      <c r="A508" s="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5.75" customHeight="1">
      <c r="A509" s="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5.75" customHeight="1">
      <c r="A510" s="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5.75" customHeight="1">
      <c r="A511" s="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5.75" customHeight="1">
      <c r="A512" s="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5.75" customHeight="1">
      <c r="A513" s="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5.75" customHeight="1">
      <c r="A514" s="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5.75" customHeight="1">
      <c r="A515" s="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5.75" customHeight="1">
      <c r="A516" s="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5.75" customHeight="1">
      <c r="A517" s="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5.75" customHeight="1">
      <c r="A518" s="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5.75" customHeight="1">
      <c r="A519" s="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5.75" customHeight="1">
      <c r="A520" s="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5.75" customHeight="1">
      <c r="A521" s="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5.75" customHeight="1">
      <c r="A522" s="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5.75" customHeight="1">
      <c r="A523" s="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5.75" customHeight="1">
      <c r="A524" s="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5.75" customHeight="1">
      <c r="A525" s="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15.75" customHeight="1">
      <c r="A526" s="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15.75" customHeight="1">
      <c r="A527" s="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15.75" customHeight="1">
      <c r="A528" s="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5.75" customHeight="1">
      <c r="A529" s="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5.75" customHeight="1">
      <c r="A530" s="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15.75" customHeight="1">
      <c r="A531" s="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15.75" customHeight="1">
      <c r="A532" s="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15.75" customHeight="1">
      <c r="A533" s="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5.75" customHeight="1">
      <c r="A534" s="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5.75" customHeight="1">
      <c r="A535" s="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15.75" customHeight="1">
      <c r="A536" s="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15.75" customHeight="1">
      <c r="A537" s="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15.75" customHeight="1">
      <c r="A538" s="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5.75" customHeight="1">
      <c r="A539" s="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5.75" customHeight="1">
      <c r="A540" s="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15.75" customHeight="1">
      <c r="A541" s="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15.75" customHeight="1">
      <c r="A542" s="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15.75" customHeight="1">
      <c r="A543" s="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5.75" customHeight="1">
      <c r="A544" s="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5.75" customHeight="1">
      <c r="A545" s="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15.75" customHeight="1">
      <c r="A546" s="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15.75" customHeight="1">
      <c r="A547" s="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15.75" customHeight="1">
      <c r="A548" s="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5.75" customHeight="1">
      <c r="A549" s="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5.75" customHeight="1">
      <c r="A550" s="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15.75" customHeight="1">
      <c r="A551" s="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15.75" customHeight="1">
      <c r="A552" s="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15.75" customHeight="1">
      <c r="A553" s="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5.75" customHeight="1">
      <c r="A554" s="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5.75" customHeight="1">
      <c r="A555" s="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15.75" customHeight="1">
      <c r="A556" s="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15.75" customHeight="1">
      <c r="A557" s="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ht="15.75" customHeight="1">
      <c r="A558" s="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15.75" customHeight="1">
      <c r="A559" s="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15.75" customHeight="1">
      <c r="A560" s="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ht="15.75" customHeight="1">
      <c r="A561" s="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ht="15.75" customHeight="1">
      <c r="A562" s="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ht="15.75" customHeight="1">
      <c r="A563" s="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15.75" customHeight="1">
      <c r="A564" s="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15.75" customHeight="1">
      <c r="A565" s="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ht="15.75" customHeight="1">
      <c r="A566" s="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ht="15.75" customHeight="1">
      <c r="A567" s="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ht="15.75" customHeight="1">
      <c r="A568" s="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15.75" customHeight="1">
      <c r="A569" s="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15.75" customHeight="1">
      <c r="A570" s="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ht="15.75" customHeight="1">
      <c r="A571" s="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ht="15.75" customHeight="1">
      <c r="A572" s="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ht="15.75" customHeight="1">
      <c r="A573" s="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15.75" customHeight="1">
      <c r="A574" s="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15.75" customHeight="1">
      <c r="A575" s="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ht="15.75" customHeight="1">
      <c r="A576" s="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ht="15.75" customHeight="1">
      <c r="A577" s="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ht="15.75" customHeight="1">
      <c r="A578" s="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15.75" customHeight="1">
      <c r="A579" s="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15.75" customHeight="1">
      <c r="A580" s="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ht="15.75" customHeight="1">
      <c r="A581" s="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ht="15.75" customHeight="1">
      <c r="A582" s="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ht="15.75" customHeight="1">
      <c r="A583" s="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15.75" customHeight="1">
      <c r="A584" s="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15.75" customHeight="1">
      <c r="A585" s="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ht="15.75" customHeight="1">
      <c r="A586" s="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ht="15.75" customHeight="1">
      <c r="A587" s="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ht="15.75" customHeight="1">
      <c r="A588" s="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15.75" customHeight="1">
      <c r="A589" s="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15.75" customHeight="1">
      <c r="A590" s="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ht="15.75" customHeight="1">
      <c r="A591" s="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ht="15.75" customHeight="1">
      <c r="A592" s="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ht="15.75" customHeight="1">
      <c r="A593" s="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5.75" customHeight="1">
      <c r="A594" s="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5.75" customHeight="1">
      <c r="A595" s="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ht="15.75" customHeight="1">
      <c r="A596" s="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ht="15.75" customHeight="1">
      <c r="A597" s="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ht="15.75" customHeight="1">
      <c r="A598" s="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15.75" customHeight="1">
      <c r="A599" s="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15.75" customHeight="1">
      <c r="A600" s="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15.75" customHeight="1">
      <c r="A601" s="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15.75" customHeight="1">
      <c r="A602" s="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15.75" customHeight="1">
      <c r="A603" s="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15.75" customHeight="1">
      <c r="A604" s="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15.75" customHeight="1">
      <c r="A605" s="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ht="15.75" customHeight="1">
      <c r="A606" s="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ht="15.75" customHeight="1">
      <c r="A607" s="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ht="15.75" customHeight="1">
      <c r="A608" s="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5.75" customHeight="1">
      <c r="A609" s="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5.75" customHeight="1">
      <c r="A610" s="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15.75" customHeight="1">
      <c r="A611" s="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15.75" customHeight="1">
      <c r="A612" s="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ht="15.75" customHeight="1">
      <c r="A613" s="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15.75" customHeight="1">
      <c r="A614" s="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15.75" customHeight="1">
      <c r="A615" s="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ht="15.75" customHeight="1">
      <c r="A616" s="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ht="15.75" customHeight="1">
      <c r="A617" s="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15.75" customHeight="1">
      <c r="A618" s="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5.75" customHeight="1">
      <c r="A619" s="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5.75" customHeight="1">
      <c r="A620" s="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ht="15.75" customHeight="1">
      <c r="A621" s="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ht="15.75" customHeight="1">
      <c r="A622" s="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ht="15.75" customHeight="1">
      <c r="A623" s="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15.75" customHeight="1">
      <c r="A624" s="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15.75" customHeight="1">
      <c r="A625" s="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ht="15.75" customHeight="1">
      <c r="A626" s="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ht="15.75" customHeight="1">
      <c r="A627" s="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ht="15.75" customHeight="1">
      <c r="A628" s="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15.75" customHeight="1">
      <c r="A629" s="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15.75" customHeight="1">
      <c r="A630" s="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ht="15.75" customHeight="1">
      <c r="A631" s="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ht="15.75" customHeight="1">
      <c r="A632" s="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ht="15.75" customHeight="1">
      <c r="A633" s="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5.75" customHeight="1">
      <c r="A634" s="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5.75" customHeight="1">
      <c r="A635" s="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15.75" customHeight="1">
      <c r="A636" s="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ht="15.75" customHeight="1">
      <c r="A637" s="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ht="15.75" customHeight="1">
      <c r="A638" s="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5.75" customHeight="1">
      <c r="A639" s="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5.75" customHeight="1">
      <c r="A640" s="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ht="15.75" customHeight="1">
      <c r="A641" s="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ht="15.75" customHeight="1">
      <c r="A642" s="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ht="15.75" customHeight="1">
      <c r="A643" s="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15.75" customHeight="1">
      <c r="A644" s="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15.75" customHeight="1">
      <c r="A645" s="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ht="15.75" customHeight="1">
      <c r="A646" s="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ht="15.75" customHeight="1">
      <c r="A647" s="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5.75" customHeight="1">
      <c r="A648" s="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5.75" customHeight="1">
      <c r="A649" s="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5.75" customHeight="1">
      <c r="A650" s="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5.75" customHeight="1">
      <c r="A651" s="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5.75" customHeight="1">
      <c r="A652" s="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5.75" customHeight="1">
      <c r="A653" s="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5.75" customHeight="1">
      <c r="A654" s="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5.75" customHeight="1">
      <c r="A655" s="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ht="15.75" customHeight="1">
      <c r="A656" s="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15.75" customHeight="1">
      <c r="A657" s="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5.75" customHeight="1">
      <c r="A658" s="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5.75" customHeight="1">
      <c r="A659" s="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5.75" customHeight="1">
      <c r="A660" s="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15.75" customHeight="1">
      <c r="A661" s="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15.75" customHeight="1">
      <c r="A662" s="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5.75" customHeight="1">
      <c r="A663" s="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5.75" customHeight="1">
      <c r="A664" s="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5.75" customHeight="1">
      <c r="A665" s="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5.75" customHeight="1">
      <c r="A666" s="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5.75" customHeight="1">
      <c r="A667" s="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5.75" customHeight="1">
      <c r="A668" s="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5.75" customHeight="1">
      <c r="A669" s="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15.75" customHeight="1">
      <c r="A670" s="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5.75" customHeight="1">
      <c r="A671" s="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ht="15.75" customHeight="1">
      <c r="A672" s="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5.75" customHeight="1">
      <c r="A673" s="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5.75" customHeight="1">
      <c r="A674" s="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5.75" customHeight="1">
      <c r="A675" s="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15.75" customHeight="1">
      <c r="A676" s="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ht="15.75" customHeight="1">
      <c r="A677" s="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ht="15.75" customHeight="1">
      <c r="A678" s="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ht="15.75" customHeight="1">
      <c r="A679" s="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15.75" customHeight="1">
      <c r="A680" s="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5.75" customHeight="1">
      <c r="A681" s="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15.75" customHeight="1">
      <c r="A682" s="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15.75" customHeight="1">
      <c r="A683" s="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ht="15.75" customHeight="1">
      <c r="A684" s="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ht="15.75" customHeight="1">
      <c r="A685" s="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ht="15.75" customHeight="1">
      <c r="A686" s="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1:12" ht="15.75" customHeight="1">
      <c r="A687" s="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ht="15.75" customHeight="1">
      <c r="A688" s="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1:12" ht="15.75" customHeight="1">
      <c r="A689" s="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ht="15.75" customHeight="1">
      <c r="A690" s="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ht="15.75" customHeight="1">
      <c r="A691" s="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ht="15.75" customHeight="1">
      <c r="A692" s="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1:12" ht="15.75" customHeight="1">
      <c r="A693" s="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1:12" ht="15.75" customHeight="1">
      <c r="A694" s="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12" ht="15.75" customHeight="1">
      <c r="A695" s="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ht="15.75" customHeight="1">
      <c r="A696" s="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15.75" customHeight="1">
      <c r="A697" s="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ht="15.75" customHeight="1">
      <c r="A698" s="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1:12" ht="15.75" customHeight="1">
      <c r="A699" s="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1:12" ht="15.75" customHeight="1">
      <c r="A700" s="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1:12" ht="15.75" customHeight="1">
      <c r="A701" s="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1:12" ht="15.75" customHeight="1">
      <c r="A702" s="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1:12" ht="15.75" customHeight="1">
      <c r="A703" s="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ht="15.75" customHeight="1">
      <c r="A704" s="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1:12" ht="15.75" customHeight="1">
      <c r="A705" s="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ht="15.75" customHeight="1">
      <c r="A706" s="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ht="15.75" customHeight="1">
      <c r="A707" s="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ht="15.75" customHeight="1">
      <c r="A708" s="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ht="15.75" customHeight="1">
      <c r="A709" s="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5.75" customHeight="1">
      <c r="A710" s="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15.75" customHeight="1">
      <c r="A711" s="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ht="15.75" customHeight="1">
      <c r="A712" s="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1:12" ht="15.75" customHeight="1">
      <c r="A713" s="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1:12" ht="15.75" customHeight="1">
      <c r="A714" s="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ht="15.75" customHeight="1">
      <c r="A715" s="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ht="15.75" customHeight="1">
      <c r="A716" s="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1:12" ht="15.75" customHeight="1">
      <c r="A717" s="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1:12" ht="15.75" customHeight="1">
      <c r="A718" s="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1:12" ht="15.75" customHeight="1">
      <c r="A719" s="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ht="15.75" customHeight="1">
      <c r="A720" s="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5.75" customHeight="1">
      <c r="A721" s="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ht="15.75" customHeight="1">
      <c r="A722" s="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ht="15.75" customHeight="1">
      <c r="A723" s="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1:12" ht="15.75" customHeight="1">
      <c r="A724" s="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ht="15.75" customHeight="1">
      <c r="A725" s="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ht="15.75" customHeight="1">
      <c r="A726" s="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1:12" ht="15.75" customHeight="1">
      <c r="A727" s="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1:12" ht="15.75" customHeight="1">
      <c r="A728" s="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1:12" ht="15.75" customHeight="1">
      <c r="A729" s="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1:12" ht="15.75" customHeight="1">
      <c r="A730" s="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1:12" ht="15.75" customHeight="1">
      <c r="A731" s="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ht="15.75" customHeight="1">
      <c r="A732" s="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1:12" ht="15.75" customHeight="1">
      <c r="A733" s="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1:12" ht="15.75" customHeight="1">
      <c r="A734" s="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1:12" ht="15.75" customHeight="1">
      <c r="A735" s="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1:12" ht="15.75" customHeight="1">
      <c r="A736" s="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1:12" ht="15.75" customHeight="1">
      <c r="A737" s="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1:12" ht="15.75" customHeight="1">
      <c r="A738" s="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1:12" ht="15.75" customHeight="1">
      <c r="A739" s="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1:12" ht="15.75" customHeight="1">
      <c r="A740" s="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1:12" ht="15.75" customHeight="1">
      <c r="A741" s="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1:12" ht="15.75" customHeight="1">
      <c r="A742" s="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1:12" ht="15.75" customHeight="1">
      <c r="A743" s="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1:12" ht="15.75" customHeight="1">
      <c r="A744" s="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1:12" ht="15.75" customHeight="1">
      <c r="A745" s="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1:12" ht="15.75" customHeight="1">
      <c r="A746" s="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1:12" ht="15.75" customHeight="1">
      <c r="A747" s="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1:12" ht="15.75" customHeight="1">
      <c r="A748" s="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ht="15.75" customHeight="1">
      <c r="A749" s="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1:12" ht="15.75" customHeight="1">
      <c r="A750" s="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1:12" ht="15.75" customHeight="1">
      <c r="A751" s="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1:12" ht="15.75" customHeight="1">
      <c r="A752" s="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1:12" ht="15.75" customHeight="1">
      <c r="A753" s="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12" ht="15.75" customHeight="1">
      <c r="A754" s="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1:12" ht="15.75" customHeight="1">
      <c r="A755" s="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1:12" ht="15.75" customHeight="1">
      <c r="A756" s="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1:12" ht="15.75" customHeight="1">
      <c r="A757" s="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1:12" ht="15.75" customHeight="1">
      <c r="A758" s="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1:12" ht="15.75" customHeight="1">
      <c r="A759" s="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1:12" ht="15.75" customHeight="1">
      <c r="A760" s="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1:12" ht="15.75" customHeight="1">
      <c r="A761" s="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1:12" ht="15.75" customHeight="1">
      <c r="A762" s="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1:12" ht="15.75" customHeight="1">
      <c r="A763" s="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1:12" ht="15.75" customHeight="1">
      <c r="A764" s="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1:12" ht="15.75" customHeight="1">
      <c r="A765" s="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1:12" ht="15.75" customHeight="1">
      <c r="A766" s="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1:12" ht="15.75" customHeight="1">
      <c r="A767" s="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1:12" ht="15.75" customHeight="1">
      <c r="A768" s="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ht="15.75" customHeight="1">
      <c r="A769" s="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ht="15.75" customHeight="1">
      <c r="A770" s="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1:12" ht="15.75" customHeight="1">
      <c r="A771" s="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1:12" ht="15.75" customHeight="1">
      <c r="A772" s="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1:12" ht="15.75" customHeight="1">
      <c r="A773" s="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1:12" ht="15.75" customHeight="1">
      <c r="A774" s="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1:12" ht="15.75" customHeight="1">
      <c r="A775" s="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12" ht="15.75" customHeight="1">
      <c r="A776" s="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1:12" ht="15.75" customHeight="1">
      <c r="A777" s="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1:12" ht="15.75" customHeight="1">
      <c r="A778" s="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1:12" ht="15.75" customHeight="1">
      <c r="A779" s="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1:12" ht="15.75" customHeight="1">
      <c r="A780" s="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1:12" ht="15.75" customHeight="1">
      <c r="A781" s="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1:12" ht="15.75" customHeight="1">
      <c r="A782" s="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1:12" ht="15.75" customHeight="1">
      <c r="A783" s="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1:12" ht="15.75" customHeight="1">
      <c r="A784" s="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1:12" ht="15.75" customHeight="1">
      <c r="A785" s="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1:12" ht="15.75" customHeight="1">
      <c r="A786" s="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1:12" ht="15.75" customHeight="1">
      <c r="A787" s="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1:12" ht="15.75" customHeight="1">
      <c r="A788" s="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1:12" ht="15.75" customHeight="1">
      <c r="A789" s="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1:12" ht="15.75" customHeight="1">
      <c r="A790" s="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1:12" ht="15.75" customHeight="1">
      <c r="A791" s="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1:12" ht="15.75" customHeight="1">
      <c r="A792" s="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1:12" ht="15.75" customHeight="1">
      <c r="A793" s="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1:12" ht="15.75" customHeight="1">
      <c r="A794" s="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1:12" ht="15.75" customHeight="1">
      <c r="A795" s="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ht="15.75" customHeight="1">
      <c r="A796" s="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ht="15.75" customHeight="1">
      <c r="A797" s="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ht="15.75" customHeight="1">
      <c r="A798" s="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1:12" ht="15.75" customHeight="1">
      <c r="A799" s="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1:12" ht="15.75" customHeight="1">
      <c r="A800" s="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1:12" ht="15.75" customHeight="1">
      <c r="A801" s="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1:12" ht="15.75" customHeight="1">
      <c r="A802" s="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ht="15.75" customHeight="1">
      <c r="A803" s="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ht="15.75" customHeight="1">
      <c r="A804" s="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ht="15.75" customHeight="1">
      <c r="A805" s="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1:12" ht="15.75" customHeight="1">
      <c r="A806" s="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1:12" ht="15.75" customHeight="1">
      <c r="A807" s="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1:12" ht="15.75" customHeight="1">
      <c r="A808" s="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1:12" ht="15.75" customHeight="1">
      <c r="A809" s="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ht="15.75" customHeight="1">
      <c r="A810" s="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1:12" ht="15.75" customHeight="1">
      <c r="A811" s="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1:12" ht="15.75" customHeight="1">
      <c r="A812" s="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1:12" ht="15.75" customHeight="1">
      <c r="A813" s="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1:12" ht="15.75" customHeight="1">
      <c r="A814" s="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1:12" ht="15.75" customHeight="1">
      <c r="A815" s="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1:12" ht="15.75" customHeight="1">
      <c r="A816" s="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1:12" ht="15.75" customHeight="1">
      <c r="A817" s="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1:12" ht="15.75" customHeight="1">
      <c r="A818" s="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1:12" ht="15.75" customHeight="1">
      <c r="A819" s="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1:12" ht="15.75" customHeight="1">
      <c r="A820" s="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1:12" ht="15.75" customHeight="1">
      <c r="A821" s="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1:12" ht="15.75" customHeight="1">
      <c r="A822" s="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1:12" ht="15.75" customHeight="1">
      <c r="A823" s="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1:12" ht="15.75" customHeight="1">
      <c r="A824" s="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ht="15.75" customHeight="1">
      <c r="A825" s="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1:12" ht="15.75" customHeight="1">
      <c r="A826" s="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1:12" ht="15.75" customHeight="1">
      <c r="A827" s="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1:12" ht="15.75" customHeight="1">
      <c r="A828" s="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1:12" ht="15.75" customHeight="1">
      <c r="A829" s="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1:12" ht="15.75" customHeight="1">
      <c r="A830" s="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ht="15.75" customHeight="1">
      <c r="A831" s="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1:12" ht="15.75" customHeight="1">
      <c r="A832" s="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ht="15.75" customHeight="1">
      <c r="A833" s="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1:12" ht="15.75" customHeight="1">
      <c r="A834" s="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1:12" ht="15.75" customHeight="1">
      <c r="A835" s="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1:12" ht="15.75" customHeight="1">
      <c r="A836" s="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1:12" ht="15.75" customHeight="1">
      <c r="A837" s="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12" ht="15.75" customHeight="1">
      <c r="A838" s="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1:12" ht="15.75" customHeight="1">
      <c r="A839" s="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1:12" ht="15.75" customHeight="1">
      <c r="A840" s="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1:12" ht="15.75" customHeight="1">
      <c r="A841" s="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1:12" ht="15.75" customHeight="1">
      <c r="A842" s="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ht="15.75" customHeight="1">
      <c r="A843" s="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ht="15.75" customHeight="1">
      <c r="A844" s="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15.75" customHeight="1">
      <c r="A845" s="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ht="15.75" customHeight="1">
      <c r="A846" s="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ht="15.75" customHeight="1">
      <c r="A847" s="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1:12" ht="15.75" customHeight="1">
      <c r="A848" s="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1:12" ht="15.75" customHeight="1">
      <c r="A849" s="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1:12" ht="15.75" customHeight="1">
      <c r="A850" s="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1:12" ht="15.75" customHeight="1">
      <c r="A851" s="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1:12" ht="15.75" customHeight="1">
      <c r="A852" s="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ht="15.75" customHeight="1">
      <c r="A853" s="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ht="15.75" customHeight="1">
      <c r="A854" s="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ht="15.75" customHeight="1">
      <c r="A855" s="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1:12" ht="15.75" customHeight="1">
      <c r="A856" s="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1:12" ht="15.75" customHeight="1">
      <c r="A857" s="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1:12" ht="15.75" customHeight="1">
      <c r="A858" s="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1:12" ht="15.75" customHeight="1">
      <c r="A859" s="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ht="15.75" customHeight="1">
      <c r="A860" s="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1:12" ht="15.75" customHeight="1">
      <c r="A861" s="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1:12" ht="15.75" customHeight="1">
      <c r="A862" s="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1:12" ht="15.75" customHeight="1">
      <c r="A863" s="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1:12" ht="15.75" customHeight="1">
      <c r="A864" s="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1:12" ht="15.75" customHeight="1">
      <c r="A865" s="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ht="15.75" customHeight="1">
      <c r="A866" s="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ht="15.75" customHeight="1">
      <c r="A867" s="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ht="15.75" customHeight="1">
      <c r="A868" s="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1:12" ht="15.75" customHeight="1">
      <c r="A869" s="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1:12" ht="15.75" customHeight="1">
      <c r="A870" s="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1:12" ht="15.75" customHeight="1">
      <c r="A871" s="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1:12" ht="15.75" customHeight="1">
      <c r="A872" s="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1:12" ht="15.75" customHeight="1">
      <c r="A873" s="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1:12" ht="15.75" customHeight="1">
      <c r="A874" s="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ht="15.75" customHeight="1">
      <c r="A875" s="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ht="15.75" customHeight="1">
      <c r="A876" s="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ht="15.75" customHeight="1">
      <c r="A877" s="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1:12" ht="15.75" customHeight="1">
      <c r="A878" s="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ht="15.75" customHeight="1">
      <c r="A879" s="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1:12" ht="15.75" customHeight="1">
      <c r="A880" s="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1:12" ht="15.75" customHeight="1">
      <c r="A881" s="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1:12" ht="15.75" customHeight="1">
      <c r="A882" s="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1:12" ht="15.75" customHeight="1">
      <c r="A883" s="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ht="15.75" customHeight="1">
      <c r="A884" s="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ht="15.75" customHeight="1">
      <c r="A885" s="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ht="15.75" customHeight="1">
      <c r="A886" s="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1:12" ht="15.75" customHeight="1">
      <c r="A887" s="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ht="15.75" customHeight="1">
      <c r="A888" s="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ht="15.75" customHeight="1">
      <c r="A889" s="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ht="15.75" customHeight="1">
      <c r="A890" s="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ht="15.75" customHeight="1">
      <c r="A891" s="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ht="15.75" customHeight="1">
      <c r="A892" s="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ht="15.75" customHeight="1">
      <c r="A893" s="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ht="15.75" customHeight="1">
      <c r="A894" s="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ht="15.75" customHeight="1">
      <c r="A895" s="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1:12" ht="15.75" customHeight="1">
      <c r="A896" s="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ht="15.75" customHeight="1">
      <c r="A897" s="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ht="15.75" customHeight="1">
      <c r="A898" s="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ht="15.75" customHeight="1">
      <c r="A899" s="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1:12" ht="15.75" customHeight="1">
      <c r="A900" s="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1:12" ht="15.75" customHeight="1">
      <c r="A901" s="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1:12" ht="15.75" customHeight="1">
      <c r="A902" s="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ht="15.75" customHeight="1">
      <c r="A903" s="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ht="15.75" customHeight="1">
      <c r="A904" s="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ht="15.75" customHeight="1">
      <c r="A905" s="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ht="15.75" customHeight="1">
      <c r="A906" s="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  <row r="907" spans="1:12" ht="15.75" customHeight="1">
      <c r="A907" s="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</row>
    <row r="908" spans="1:12" ht="15.75" customHeight="1">
      <c r="A908" s="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</row>
    <row r="909" spans="1:12" ht="15.75" customHeight="1">
      <c r="A909" s="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</row>
    <row r="910" spans="1:12" ht="15.75" customHeight="1">
      <c r="A910" s="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</row>
    <row r="911" spans="1:12" ht="15.75" customHeight="1">
      <c r="A911" s="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1:12" ht="15.75" customHeight="1">
      <c r="A912" s="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</row>
    <row r="913" spans="1:12" ht="15.75" customHeight="1">
      <c r="A913" s="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</row>
    <row r="914" spans="1:12" ht="15.75" customHeight="1">
      <c r="A914" s="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ht="15.75" customHeight="1">
      <c r="A915" s="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ht="15.75" customHeight="1">
      <c r="A916" s="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ht="15.75" customHeight="1">
      <c r="A917" s="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</row>
    <row r="918" spans="1:12" ht="15.75" customHeight="1">
      <c r="A918" s="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</row>
    <row r="919" spans="1:12" ht="15.75" customHeight="1">
      <c r="A919" s="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</row>
    <row r="920" spans="1:12" ht="15.75" customHeight="1">
      <c r="A920" s="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</row>
    <row r="921" spans="1:12" ht="15.75" customHeight="1">
      <c r="A921" s="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</row>
    <row r="922" spans="1:12" ht="15.75" customHeight="1">
      <c r="A922" s="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</row>
    <row r="923" spans="1:12" ht="15.75" customHeight="1">
      <c r="A923" s="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1:12" ht="15.75" customHeight="1">
      <c r="A924" s="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ht="15.75" customHeight="1">
      <c r="A925" s="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15.75" customHeight="1">
      <c r="A926" s="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ht="15.75" customHeight="1">
      <c r="A927" s="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ht="15.75" customHeight="1">
      <c r="A928" s="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1:12" ht="15.75" customHeight="1">
      <c r="A929" s="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1:12" ht="15.75" customHeight="1">
      <c r="A930" s="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ht="15.75" customHeight="1">
      <c r="A931" s="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</row>
    <row r="932" spans="1:12" ht="15.75" customHeight="1">
      <c r="A932" s="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ht="15.75" customHeight="1">
      <c r="A933" s="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ht="15.75" customHeight="1">
      <c r="A934" s="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ht="15.75" customHeight="1">
      <c r="A935" s="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</row>
    <row r="936" spans="1:12" ht="15.75" customHeight="1">
      <c r="A936" s="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</row>
    <row r="937" spans="1:12" ht="15.75" customHeight="1">
      <c r="A937" s="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</row>
    <row r="938" spans="1:12" ht="15.75" customHeight="1">
      <c r="A938" s="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1:12" ht="15.75" customHeight="1">
      <c r="A939" s="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</row>
    <row r="940" spans="1:12" ht="15.75" customHeight="1">
      <c r="A940" s="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1:12" ht="15.75" customHeight="1">
      <c r="A941" s="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1:12" ht="15.75" customHeight="1">
      <c r="A942" s="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1:12" ht="15.75" customHeight="1">
      <c r="A943" s="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</row>
    <row r="944" spans="1:12" ht="15.75" customHeight="1">
      <c r="A944" s="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</row>
    <row r="945" spans="1:12" ht="15.75" customHeight="1">
      <c r="A945" s="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</row>
    <row r="946" spans="1:12" ht="15.75" customHeight="1">
      <c r="A946" s="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</row>
    <row r="947" spans="1:12" ht="15.75" customHeight="1">
      <c r="A947" s="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ht="15.75" customHeight="1">
      <c r="A948" s="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ht="15.75" customHeight="1">
      <c r="A949" s="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</row>
    <row r="950" spans="1:12" ht="15.75" customHeight="1">
      <c r="A950" s="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</row>
    <row r="951" spans="1:12" ht="15.75" customHeight="1">
      <c r="A951" s="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</row>
    <row r="952" spans="1:12" ht="15.75" customHeight="1">
      <c r="A952" s="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</row>
    <row r="953" spans="1:12" ht="15.75" customHeight="1">
      <c r="A953" s="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</row>
    <row r="954" spans="1:12" ht="15.75" customHeight="1">
      <c r="A954" s="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</row>
    <row r="955" spans="1:12" ht="15.75" customHeight="1">
      <c r="A955" s="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</row>
    <row r="956" spans="1:12" ht="15.75" customHeight="1">
      <c r="A956" s="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</row>
    <row r="957" spans="1:12" ht="15.75" customHeight="1">
      <c r="A957" s="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  <row r="958" spans="1:12" ht="15.75" customHeight="1">
      <c r="A958" s="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</row>
    <row r="959" spans="1:12" ht="15.75" customHeight="1">
      <c r="A959" s="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</row>
    <row r="960" spans="1:12" ht="15.75" customHeight="1">
      <c r="A960" s="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</row>
    <row r="961" spans="1:12" ht="15.75" customHeight="1">
      <c r="A961" s="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</row>
    <row r="962" spans="1:12" ht="15.75" customHeight="1">
      <c r="A962" s="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</row>
    <row r="963" spans="1:12" ht="15.75" customHeight="1">
      <c r="A963" s="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</row>
    <row r="964" spans="1:12" ht="15.75" customHeight="1">
      <c r="A964" s="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1:12" ht="15.75" customHeight="1">
      <c r="A965" s="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</row>
    <row r="966" spans="1:12" ht="15.75" customHeight="1">
      <c r="A966" s="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</row>
    <row r="967" spans="1:12" ht="15.75" customHeight="1">
      <c r="A967" s="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</row>
    <row r="968" spans="1:12" ht="15.75" customHeight="1">
      <c r="A968" s="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</row>
    <row r="969" spans="1:12" ht="15.75" customHeight="1">
      <c r="A969" s="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</row>
    <row r="970" spans="1:12" ht="15.75" customHeight="1">
      <c r="A970" s="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</row>
    <row r="971" spans="1:12" ht="15.75" customHeight="1">
      <c r="A971" s="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</row>
    <row r="972" spans="1:12" ht="15.75" customHeight="1">
      <c r="A972" s="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</row>
    <row r="973" spans="1:12" ht="15.75" customHeight="1">
      <c r="A973" s="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</row>
    <row r="974" spans="1:12" ht="15.75" customHeight="1">
      <c r="A974" s="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</row>
    <row r="975" spans="1:12" ht="15.75" customHeight="1">
      <c r="A975" s="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</row>
    <row r="976" spans="1:12" ht="15.75" customHeight="1">
      <c r="A976" s="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</row>
    <row r="977" spans="1:12" ht="15.75" customHeight="1">
      <c r="A977" s="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</row>
    <row r="978" spans="1:12" ht="15.75" customHeight="1">
      <c r="A978" s="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</row>
    <row r="979" spans="1:12" ht="15.75" customHeight="1">
      <c r="A979" s="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</row>
    <row r="980" spans="1:12" ht="15.75" customHeight="1">
      <c r="A980" s="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</row>
    <row r="981" spans="1:12" ht="15.75" customHeight="1">
      <c r="A981" s="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</row>
    <row r="982" spans="1:12" ht="15.75" customHeight="1">
      <c r="A982" s="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</row>
    <row r="983" spans="1:12" ht="15.75" customHeight="1">
      <c r="A983" s="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</row>
    <row r="984" spans="1:12" ht="15.75" customHeight="1">
      <c r="A984" s="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</row>
    <row r="985" spans="1:12" ht="15.75" customHeight="1">
      <c r="A985" s="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</row>
    <row r="986" spans="1:12" ht="15.75" customHeight="1">
      <c r="A986" s="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</row>
    <row r="987" spans="1:12" ht="15.75" customHeight="1">
      <c r="A987" s="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</row>
    <row r="988" spans="1:12" ht="15.75" customHeight="1">
      <c r="A988" s="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</row>
    <row r="989" spans="1:12" ht="15.75" customHeight="1">
      <c r="A989" s="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</row>
    <row r="990" spans="1:12" ht="15.75" customHeight="1">
      <c r="A990" s="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</row>
    <row r="991" spans="1:12" ht="15.75" customHeight="1">
      <c r="A991" s="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</row>
    <row r="992" spans="1:12" ht="15.75" customHeight="1">
      <c r="A992" s="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</row>
    <row r="993" spans="1:12" ht="15.75" customHeight="1">
      <c r="A993" s="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</row>
    <row r="994" spans="1:12" ht="15.75" customHeight="1">
      <c r="A994" s="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  <row r="995" spans="1:12" ht="15.75" customHeight="1">
      <c r="A995" s="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</row>
    <row r="996" spans="1:12" ht="15.75" customHeight="1">
      <c r="A996" s="1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</row>
    <row r="997" spans="1:12" ht="15.75" customHeight="1">
      <c r="A997" s="1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</row>
    <row r="998" spans="1:12" ht="15.75" customHeight="1">
      <c r="A998" s="1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</row>
    <row r="999" spans="1:12" ht="15.75" customHeight="1">
      <c r="A999" s="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</row>
    <row r="1000" spans="1:12" ht="15.75" customHeight="1">
      <c r="A1000" s="1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</row>
  </sheetData>
  <mergeCells count="3">
    <mergeCell ref="E2:I4"/>
    <mergeCell ref="B28:E28"/>
    <mergeCell ref="F28:H28"/>
  </mergeCells>
  <pageMargins left="0.511811024" right="0.511811024" top="0.78740157499999996" bottom="0.787401574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64"/>
  <sheetViews>
    <sheetView workbookViewId="0">
      <selection activeCell="J86" sqref="J86"/>
    </sheetView>
  </sheetViews>
  <sheetFormatPr defaultColWidth="14.42578125" defaultRowHeight="15" customHeight="1"/>
  <cols>
    <col min="1" max="1" width="3.5703125" customWidth="1"/>
    <col min="2" max="2" width="3.85546875" customWidth="1"/>
    <col min="3" max="3" width="4.140625" customWidth="1"/>
    <col min="4" max="4" width="27.85546875" customWidth="1"/>
    <col min="5" max="5" width="18" customWidth="1"/>
    <col min="6" max="6" width="20.42578125" customWidth="1"/>
    <col min="7" max="7" width="19.85546875" customWidth="1"/>
    <col min="8" max="12" width="18" customWidth="1"/>
    <col min="13" max="26" width="8.7109375" customWidth="1"/>
  </cols>
  <sheetData>
    <row r="1" spans="1:26">
      <c r="A1" s="105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B2" s="15" t="s">
        <v>17</v>
      </c>
    </row>
    <row r="3" spans="1:26">
      <c r="C3" s="16" t="s">
        <v>18</v>
      </c>
    </row>
    <row r="4" spans="1:26">
      <c r="D4" s="17" t="s">
        <v>19</v>
      </c>
      <c r="E4" s="17" t="s">
        <v>20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</row>
    <row r="5" spans="1:26">
      <c r="D5" s="85"/>
      <c r="E5" s="85"/>
      <c r="F5" s="85"/>
      <c r="G5" s="86"/>
      <c r="H5" s="87"/>
      <c r="I5" s="88"/>
      <c r="J5" s="87">
        <v>1</v>
      </c>
      <c r="K5" s="88">
        <f>I5*H5</f>
        <v>0</v>
      </c>
    </row>
    <row r="6" spans="1:26" s="60" customFormat="1">
      <c r="D6" s="91"/>
      <c r="E6" s="91"/>
      <c r="F6" s="91"/>
      <c r="G6" s="92"/>
      <c r="H6" s="93"/>
      <c r="I6" s="94"/>
      <c r="J6" s="93"/>
      <c r="K6" s="88">
        <f>I6*H6</f>
        <v>0</v>
      </c>
    </row>
    <row r="7" spans="1:26">
      <c r="D7" s="89"/>
      <c r="E7" s="89"/>
      <c r="F7" s="89"/>
      <c r="G7" s="89"/>
      <c r="H7" s="89"/>
      <c r="I7" s="89"/>
      <c r="J7" s="89"/>
      <c r="K7" s="90">
        <f>SUM(K5:K6)</f>
        <v>0</v>
      </c>
    </row>
    <row r="8" spans="1:26">
      <c r="C8" s="23" t="s">
        <v>27</v>
      </c>
    </row>
    <row r="9" spans="1:26">
      <c r="D9" s="17" t="s">
        <v>19</v>
      </c>
      <c r="E9" s="17" t="s">
        <v>20</v>
      </c>
      <c r="F9" s="17" t="s">
        <v>22</v>
      </c>
      <c r="G9" s="17" t="s">
        <v>23</v>
      </c>
      <c r="H9" s="17" t="s">
        <v>24</v>
      </c>
      <c r="I9" s="17" t="s">
        <v>26</v>
      </c>
    </row>
    <row r="10" spans="1:26">
      <c r="D10" s="85"/>
      <c r="E10" s="85"/>
      <c r="F10" s="85"/>
      <c r="G10" s="87"/>
      <c r="H10" s="88"/>
      <c r="I10" s="88">
        <f>H10*G10</f>
        <v>0</v>
      </c>
    </row>
    <row r="11" spans="1:26" s="60" customFormat="1">
      <c r="D11" s="91"/>
      <c r="E11" s="91"/>
      <c r="F11" s="91"/>
      <c r="G11" s="93"/>
      <c r="H11" s="94"/>
      <c r="I11" s="88">
        <f>H11*G11</f>
        <v>0</v>
      </c>
    </row>
    <row r="12" spans="1:26" ht="15.75" customHeight="1">
      <c r="D12" s="89"/>
      <c r="E12" s="89"/>
      <c r="F12" s="89"/>
      <c r="G12" s="89"/>
      <c r="H12" s="89"/>
      <c r="I12" s="90">
        <f>SUM(I10:I11)</f>
        <v>0</v>
      </c>
    </row>
    <row r="13" spans="1:26" ht="15.75" customHeight="1">
      <c r="C13" s="95" t="s">
        <v>69</v>
      </c>
    </row>
    <row r="14" spans="1:26" ht="15.75" customHeight="1">
      <c r="D14" s="17" t="s">
        <v>19</v>
      </c>
      <c r="E14" s="17" t="s">
        <v>20</v>
      </c>
      <c r="F14" s="17" t="s">
        <v>22</v>
      </c>
      <c r="G14" s="17" t="s">
        <v>23</v>
      </c>
      <c r="H14" s="17" t="s">
        <v>24</v>
      </c>
      <c r="I14" s="17" t="s">
        <v>26</v>
      </c>
    </row>
    <row r="15" spans="1:26">
      <c r="D15" s="24"/>
      <c r="E15" s="24"/>
      <c r="F15" s="25"/>
      <c r="G15" s="25"/>
      <c r="H15" s="26"/>
      <c r="I15" s="27">
        <f>G15*H15</f>
        <v>0</v>
      </c>
    </row>
    <row r="16" spans="1:26">
      <c r="D16" s="24"/>
      <c r="E16" s="24"/>
      <c r="F16" s="25"/>
      <c r="G16" s="25"/>
      <c r="H16" s="26"/>
      <c r="I16" s="27">
        <f t="shared" ref="I16:I17" si="0">G16*H16</f>
        <v>0</v>
      </c>
    </row>
    <row r="17" spans="3:11">
      <c r="D17" s="24"/>
      <c r="E17" s="24"/>
      <c r="F17" s="25"/>
      <c r="G17" s="25"/>
      <c r="H17" s="26"/>
      <c r="I17" s="27">
        <f t="shared" si="0"/>
        <v>0</v>
      </c>
    </row>
    <row r="18" spans="3:11" ht="15.75" customHeight="1">
      <c r="I18" s="22">
        <f>SUM(I15:I17)</f>
        <v>0</v>
      </c>
    </row>
    <row r="19" spans="3:11">
      <c r="C19" s="95" t="s">
        <v>70</v>
      </c>
    </row>
    <row r="20" spans="3:11">
      <c r="D20" s="17" t="s">
        <v>19</v>
      </c>
      <c r="E20" s="17" t="s">
        <v>20</v>
      </c>
      <c r="F20" s="17" t="s">
        <v>22</v>
      </c>
      <c r="G20" s="17" t="s">
        <v>23</v>
      </c>
      <c r="H20" s="17" t="s">
        <v>24</v>
      </c>
      <c r="I20" s="17" t="s">
        <v>26</v>
      </c>
    </row>
    <row r="21" spans="3:11">
      <c r="D21" s="18"/>
      <c r="E21" s="18"/>
      <c r="F21" s="18"/>
      <c r="G21" s="20"/>
      <c r="H21" s="21"/>
      <c r="I21" s="21">
        <f t="shared" ref="I21:I23" si="1">H21*G21</f>
        <v>0</v>
      </c>
    </row>
    <row r="22" spans="3:11">
      <c r="D22" s="18"/>
      <c r="E22" s="18"/>
      <c r="F22" s="18"/>
      <c r="G22" s="20"/>
      <c r="H22" s="21"/>
      <c r="I22" s="21">
        <f t="shared" si="1"/>
        <v>0</v>
      </c>
    </row>
    <row r="23" spans="3:11">
      <c r="D23" s="18"/>
      <c r="E23" s="18"/>
      <c r="F23" s="18"/>
      <c r="G23" s="20"/>
      <c r="H23" s="21"/>
      <c r="I23" s="21">
        <f t="shared" si="1"/>
        <v>0</v>
      </c>
    </row>
    <row r="24" spans="3:11">
      <c r="I24" s="22">
        <f>SUM(I21:I23)</f>
        <v>0</v>
      </c>
    </row>
    <row r="25" spans="3:11" ht="15.75" customHeight="1">
      <c r="C25" s="16" t="s">
        <v>29</v>
      </c>
    </row>
    <row r="26" spans="3:11" ht="15.75" customHeight="1">
      <c r="D26" s="17" t="s">
        <v>19</v>
      </c>
      <c r="E26" s="17" t="s">
        <v>20</v>
      </c>
      <c r="F26" s="17" t="s">
        <v>22</v>
      </c>
      <c r="G26" s="17" t="s">
        <v>23</v>
      </c>
      <c r="H26" s="17" t="s">
        <v>24</v>
      </c>
      <c r="I26" s="17" t="s">
        <v>26</v>
      </c>
    </row>
    <row r="27" spans="3:11" ht="15.75" customHeight="1">
      <c r="D27" s="18"/>
      <c r="E27" s="18"/>
      <c r="F27" s="18"/>
      <c r="G27" s="20"/>
      <c r="H27" s="21"/>
      <c r="I27" s="21">
        <f>H27*G27</f>
        <v>0</v>
      </c>
    </row>
    <row r="28" spans="3:11" ht="15.75" customHeight="1">
      <c r="I28" s="22">
        <f>SUM(I27)</f>
        <v>0</v>
      </c>
    </row>
    <row r="29" spans="3:11" ht="15.75" customHeight="1">
      <c r="C29" s="16" t="s">
        <v>30</v>
      </c>
    </row>
    <row r="30" spans="3:11" ht="15.75" customHeight="1">
      <c r="D30" s="17" t="s">
        <v>19</v>
      </c>
      <c r="E30" s="17" t="s">
        <v>20</v>
      </c>
      <c r="F30" s="17" t="s">
        <v>21</v>
      </c>
      <c r="G30" s="17" t="s">
        <v>22</v>
      </c>
      <c r="H30" s="17" t="s">
        <v>23</v>
      </c>
      <c r="I30" s="17" t="s">
        <v>24</v>
      </c>
      <c r="J30" s="17" t="s">
        <v>25</v>
      </c>
      <c r="K30" s="17" t="s">
        <v>26</v>
      </c>
    </row>
    <row r="31" spans="3:11">
      <c r="D31" s="28"/>
      <c r="E31" s="28"/>
      <c r="F31" s="25"/>
      <c r="G31" s="25"/>
      <c r="H31" s="25"/>
      <c r="I31" s="29"/>
      <c r="J31" s="25"/>
      <c r="K31" s="29"/>
    </row>
    <row r="32" spans="3:11">
      <c r="D32" s="28"/>
      <c r="E32" s="28"/>
      <c r="F32" s="25"/>
      <c r="G32" s="25"/>
      <c r="H32" s="25"/>
      <c r="I32" s="29"/>
      <c r="J32" s="25"/>
      <c r="K32" s="29"/>
    </row>
    <row r="33" spans="2:13" ht="15.75" customHeight="1">
      <c r="K33" s="22">
        <f>SUM(K31:K32)</f>
        <v>0</v>
      </c>
    </row>
    <row r="34" spans="2:13">
      <c r="B34" s="30" t="s">
        <v>32</v>
      </c>
    </row>
    <row r="35" spans="2:13">
      <c r="C35" s="16" t="s">
        <v>33</v>
      </c>
    </row>
    <row r="36" spans="2:13">
      <c r="D36" s="17" t="s">
        <v>19</v>
      </c>
      <c r="E36" s="17" t="s">
        <v>20</v>
      </c>
      <c r="F36" s="17" t="s">
        <v>22</v>
      </c>
      <c r="G36" s="17" t="s">
        <v>23</v>
      </c>
      <c r="H36" s="17" t="s">
        <v>34</v>
      </c>
      <c r="I36" s="84" t="s">
        <v>72</v>
      </c>
      <c r="J36" s="17" t="s">
        <v>26</v>
      </c>
    </row>
    <row r="37" spans="2:13" ht="60.75">
      <c r="D37" s="31" t="s">
        <v>35</v>
      </c>
      <c r="E37" s="32" t="s">
        <v>36</v>
      </c>
      <c r="F37" s="33" t="s">
        <v>37</v>
      </c>
      <c r="G37" s="34">
        <v>1</v>
      </c>
      <c r="H37" s="35">
        <f>SUM(I24,I75)*0.195</f>
        <v>0</v>
      </c>
      <c r="I37" s="97">
        <v>1</v>
      </c>
      <c r="J37" s="35">
        <f>H37*G37*I37</f>
        <v>0</v>
      </c>
      <c r="K37" s="36" t="s">
        <v>38</v>
      </c>
    </row>
    <row r="38" spans="2:13">
      <c r="D38" s="37"/>
      <c r="E38" s="37"/>
      <c r="F38" s="37"/>
      <c r="G38" s="37"/>
      <c r="H38" s="37"/>
      <c r="I38" s="37"/>
      <c r="J38" s="22">
        <f>SUM(J37)</f>
        <v>0</v>
      </c>
    </row>
    <row r="39" spans="2:13" ht="15.75" customHeight="1">
      <c r="C39" s="16" t="s">
        <v>39</v>
      </c>
      <c r="I39" s="60"/>
    </row>
    <row r="40" spans="2:13" ht="15.75" customHeight="1">
      <c r="D40" s="17" t="s">
        <v>19</v>
      </c>
      <c r="E40" s="17" t="s">
        <v>20</v>
      </c>
      <c r="F40" s="17" t="s">
        <v>22</v>
      </c>
      <c r="G40" s="17" t="s">
        <v>23</v>
      </c>
      <c r="H40" s="17" t="s">
        <v>34</v>
      </c>
      <c r="I40" s="84" t="s">
        <v>72</v>
      </c>
      <c r="J40" s="17" t="s">
        <v>26</v>
      </c>
    </row>
    <row r="41" spans="2:13" ht="48">
      <c r="D41" s="38" t="s">
        <v>40</v>
      </c>
      <c r="E41" s="39" t="s">
        <v>41</v>
      </c>
      <c r="F41" s="33" t="s">
        <v>37</v>
      </c>
      <c r="G41" s="34">
        <v>1</v>
      </c>
      <c r="H41" s="40">
        <v>0</v>
      </c>
      <c r="I41" s="98">
        <v>1</v>
      </c>
      <c r="J41" s="35">
        <f>G41*H41*I41</f>
        <v>0</v>
      </c>
      <c r="K41" s="96" t="s">
        <v>71</v>
      </c>
    </row>
    <row r="42" spans="2:13">
      <c r="D42" s="83"/>
      <c r="E42" s="24"/>
      <c r="F42" s="24"/>
      <c r="G42" s="25"/>
      <c r="H42" s="29"/>
      <c r="I42" s="29"/>
      <c r="J42" s="29">
        <f t="shared" ref="J42:J45" si="2">G42*H42*I42</f>
        <v>0</v>
      </c>
    </row>
    <row r="43" spans="2:13">
      <c r="D43" s="83"/>
      <c r="E43" s="24"/>
      <c r="F43" s="24"/>
      <c r="G43" s="25"/>
      <c r="H43" s="29"/>
      <c r="I43" s="29"/>
      <c r="J43" s="29">
        <f t="shared" si="2"/>
        <v>0</v>
      </c>
    </row>
    <row r="44" spans="2:13">
      <c r="D44" s="83"/>
      <c r="E44" s="24"/>
      <c r="F44" s="24"/>
      <c r="G44" s="25"/>
      <c r="H44" s="29"/>
      <c r="I44" s="29"/>
      <c r="J44" s="29">
        <f t="shared" si="2"/>
        <v>0</v>
      </c>
      <c r="M44" s="41"/>
    </row>
    <row r="45" spans="2:13">
      <c r="D45" s="83"/>
      <c r="E45" s="24"/>
      <c r="F45" s="24"/>
      <c r="G45" s="25"/>
      <c r="H45" s="29"/>
      <c r="I45" s="29"/>
      <c r="J45" s="29">
        <f t="shared" si="2"/>
        <v>0</v>
      </c>
    </row>
    <row r="46" spans="2:13" ht="15.75" customHeight="1">
      <c r="I46" s="60"/>
      <c r="J46" s="22">
        <f>SUM(J41:J45)</f>
        <v>0</v>
      </c>
    </row>
    <row r="47" spans="2:13" ht="15.75" customHeight="1">
      <c r="B47" s="15" t="s">
        <v>42</v>
      </c>
    </row>
    <row r="48" spans="2:13" ht="15.75" customHeight="1">
      <c r="C48" s="16" t="s">
        <v>43</v>
      </c>
    </row>
    <row r="49" spans="1:12" ht="33" customHeight="1">
      <c r="D49" s="17" t="s">
        <v>44</v>
      </c>
      <c r="E49" s="104" t="s">
        <v>74</v>
      </c>
      <c r="F49" s="17" t="s">
        <v>22</v>
      </c>
      <c r="G49" s="17" t="s">
        <v>45</v>
      </c>
      <c r="H49" s="17" t="s">
        <v>46</v>
      </c>
      <c r="I49" s="17" t="s">
        <v>47</v>
      </c>
      <c r="J49" s="17" t="s">
        <v>48</v>
      </c>
      <c r="K49" s="17" t="s">
        <v>49</v>
      </c>
      <c r="L49" s="17" t="s">
        <v>50</v>
      </c>
    </row>
    <row r="50" spans="1:12" ht="15.75" customHeight="1">
      <c r="D50" s="103" t="s">
        <v>73</v>
      </c>
      <c r="E50" s="99"/>
      <c r="F50" s="100" t="s">
        <v>51</v>
      </c>
      <c r="G50" s="100" t="s">
        <v>52</v>
      </c>
      <c r="H50" s="101" t="s">
        <v>67</v>
      </c>
      <c r="I50" s="101" t="s">
        <v>68</v>
      </c>
      <c r="J50" s="102">
        <v>200</v>
      </c>
      <c r="K50" s="102">
        <f t="shared" ref="K50:K51" si="3">J50*H50*I50</f>
        <v>19200</v>
      </c>
      <c r="L50" s="102">
        <f t="shared" ref="L50:L51" si="4">K50/H50</f>
        <v>800</v>
      </c>
    </row>
    <row r="51" spans="1:12" ht="15.75" customHeight="1">
      <c r="D51" s="99"/>
      <c r="E51" s="99"/>
      <c r="F51" s="42"/>
      <c r="G51" s="42"/>
      <c r="H51" s="43"/>
      <c r="I51" s="43"/>
      <c r="J51" s="44"/>
      <c r="K51" s="44"/>
      <c r="L51" s="44"/>
    </row>
    <row r="52" spans="1:12" ht="15.75" customHeight="1">
      <c r="H52" s="45"/>
      <c r="I52" s="45"/>
      <c r="K52" s="22">
        <f>SUM(K50:K51)</f>
        <v>19200</v>
      </c>
    </row>
    <row r="53" spans="1:12" ht="15.75" customHeight="1">
      <c r="A53" s="105" t="s">
        <v>53</v>
      </c>
    </row>
    <row r="54" spans="1:12" ht="15.75" customHeight="1">
      <c r="B54" s="15" t="s">
        <v>54</v>
      </c>
    </row>
    <row r="55" spans="1:12" ht="15.75" hidden="1" customHeight="1">
      <c r="C55" s="16" t="s">
        <v>55</v>
      </c>
    </row>
    <row r="56" spans="1:12" ht="15.75" hidden="1" customHeight="1">
      <c r="D56" s="17" t="s">
        <v>19</v>
      </c>
      <c r="E56" s="17" t="s">
        <v>20</v>
      </c>
      <c r="F56" s="17" t="s">
        <v>22</v>
      </c>
      <c r="G56" s="17" t="s">
        <v>23</v>
      </c>
      <c r="H56" s="17" t="s">
        <v>34</v>
      </c>
      <c r="I56" s="17" t="s">
        <v>26</v>
      </c>
    </row>
    <row r="57" spans="1:12" ht="15.75" hidden="1" thickBot="1">
      <c r="D57" s="24"/>
      <c r="E57" s="24"/>
      <c r="F57" s="24"/>
      <c r="G57" s="25"/>
      <c r="H57" s="26"/>
      <c r="I57" s="26">
        <f>G57*H57</f>
        <v>0</v>
      </c>
    </row>
    <row r="58" spans="1:12" ht="15.75" hidden="1" customHeight="1" thickBot="1">
      <c r="D58" s="24"/>
      <c r="E58" s="24"/>
      <c r="F58" s="24"/>
      <c r="G58" s="25"/>
      <c r="H58" s="26"/>
      <c r="I58" s="108">
        <f t="shared" ref="I58:I59" si="5">G58*H58</f>
        <v>0</v>
      </c>
      <c r="J58" s="109" t="s">
        <v>78</v>
      </c>
      <c r="K58" s="110"/>
    </row>
    <row r="59" spans="1:12" ht="15.75" hidden="1" customHeight="1">
      <c r="D59" s="24"/>
      <c r="E59" s="24"/>
      <c r="F59" s="24"/>
      <c r="G59" s="25"/>
      <c r="H59" s="26"/>
      <c r="I59" s="26">
        <f t="shared" si="5"/>
        <v>0</v>
      </c>
      <c r="K59" s="41"/>
    </row>
    <row r="60" spans="1:12" ht="15.75" hidden="1" customHeight="1">
      <c r="D60" s="24"/>
      <c r="E60" s="24"/>
      <c r="F60" s="24"/>
      <c r="G60" s="25"/>
      <c r="H60" s="26"/>
      <c r="I60" s="26">
        <f t="shared" ref="I57:I60" si="6">H60*G60</f>
        <v>0</v>
      </c>
    </row>
    <row r="61" spans="1:12" ht="15.75" hidden="1" customHeight="1">
      <c r="I61" s="22">
        <f>SUM(I57:I60)</f>
        <v>0</v>
      </c>
    </row>
    <row r="62" spans="1:12" ht="15.75" hidden="1" customHeight="1">
      <c r="C62" s="106" t="s">
        <v>76</v>
      </c>
    </row>
    <row r="63" spans="1:12" ht="15.75" customHeight="1">
      <c r="D63" s="17" t="s">
        <v>19</v>
      </c>
      <c r="E63" s="17" t="s">
        <v>20</v>
      </c>
      <c r="F63" s="17" t="s">
        <v>22</v>
      </c>
      <c r="G63" s="17" t="s">
        <v>23</v>
      </c>
      <c r="H63" s="17" t="s">
        <v>34</v>
      </c>
      <c r="I63" s="17" t="s">
        <v>26</v>
      </c>
    </row>
    <row r="64" spans="1:12" ht="15.75" customHeight="1">
      <c r="D64" s="24"/>
      <c r="E64" s="24"/>
      <c r="F64" s="24"/>
      <c r="G64" s="25"/>
      <c r="H64" s="26"/>
      <c r="I64" s="26">
        <f>G64*H64</f>
        <v>0</v>
      </c>
      <c r="K64" s="41"/>
    </row>
    <row r="65" spans="3:12" ht="15.75" customHeight="1">
      <c r="D65" s="24"/>
      <c r="E65" s="24"/>
      <c r="F65" s="24"/>
      <c r="G65" s="25"/>
      <c r="H65" s="26"/>
      <c r="I65" s="26">
        <f t="shared" ref="I65:I66" si="7">G65*H65</f>
        <v>0</v>
      </c>
      <c r="J65" s="107" t="s">
        <v>77</v>
      </c>
    </row>
    <row r="66" spans="3:12" ht="15.75" customHeight="1">
      <c r="D66" s="24"/>
      <c r="E66" s="24"/>
      <c r="F66" s="24"/>
      <c r="G66" s="25"/>
      <c r="H66" s="26"/>
      <c r="I66" s="26">
        <f t="shared" si="7"/>
        <v>0</v>
      </c>
    </row>
    <row r="67" spans="3:12" ht="15.75" customHeight="1">
      <c r="I67" s="22">
        <f>SUM(I64:I66)</f>
        <v>0</v>
      </c>
    </row>
    <row r="68" spans="3:12" ht="15.75" customHeight="1"/>
    <row r="69" spans="3:12">
      <c r="C69" s="106" t="s">
        <v>75</v>
      </c>
    </row>
    <row r="70" spans="3:12">
      <c r="D70" s="17" t="s">
        <v>19</v>
      </c>
      <c r="E70" s="17" t="s">
        <v>20</v>
      </c>
      <c r="F70" s="17" t="s">
        <v>22</v>
      </c>
      <c r="G70" s="17" t="s">
        <v>23</v>
      </c>
      <c r="H70" s="17" t="s">
        <v>34</v>
      </c>
      <c r="I70" s="17" t="s">
        <v>26</v>
      </c>
    </row>
    <row r="71" spans="3:12">
      <c r="D71" s="18"/>
      <c r="E71" s="18"/>
      <c r="F71" s="18"/>
      <c r="G71" s="47"/>
      <c r="H71" s="21"/>
      <c r="I71" s="21">
        <f t="shared" ref="I71:I74" si="8">H71*G71</f>
        <v>0</v>
      </c>
    </row>
    <row r="72" spans="3:12">
      <c r="D72" s="18"/>
      <c r="E72" s="18"/>
      <c r="F72" s="18"/>
      <c r="G72" s="47"/>
      <c r="H72" s="21"/>
      <c r="I72" s="21">
        <f t="shared" si="8"/>
        <v>0</v>
      </c>
      <c r="J72" s="46" t="s">
        <v>56</v>
      </c>
    </row>
    <row r="73" spans="3:12">
      <c r="D73" s="18"/>
      <c r="E73" s="18"/>
      <c r="F73" s="18"/>
      <c r="G73" s="47"/>
      <c r="H73" s="21"/>
      <c r="I73" s="21">
        <f t="shared" si="8"/>
        <v>0</v>
      </c>
    </row>
    <row r="74" spans="3:12">
      <c r="D74" s="18"/>
      <c r="E74" s="18"/>
      <c r="F74" s="18"/>
      <c r="G74" s="47"/>
      <c r="H74" s="21"/>
      <c r="I74" s="21">
        <f t="shared" si="8"/>
        <v>0</v>
      </c>
    </row>
    <row r="75" spans="3:12">
      <c r="I75" s="22">
        <f>SUM(I71:I74)</f>
        <v>0</v>
      </c>
    </row>
    <row r="76" spans="3:12" ht="15.75" customHeight="1">
      <c r="I76" s="48"/>
      <c r="L76" s="59"/>
    </row>
    <row r="77" spans="3:12" ht="15.75" customHeight="1">
      <c r="I77" s="48"/>
      <c r="L77" s="59"/>
    </row>
    <row r="78" spans="3:12" ht="15.75" customHeight="1">
      <c r="I78" s="37"/>
      <c r="L78" s="59"/>
    </row>
    <row r="79" spans="3:12" ht="15" customHeight="1">
      <c r="D79" s="70" t="s">
        <v>57</v>
      </c>
      <c r="E79" s="71"/>
      <c r="F79" s="74">
        <f>SUM(I75,I67,I61,K52,J46,J38,K33,I28,I24,I18,I12,K7)</f>
        <v>19200</v>
      </c>
      <c r="G79" s="75"/>
      <c r="H79" s="76"/>
      <c r="I79" s="79">
        <f>F79*0.049</f>
        <v>940.80000000000007</v>
      </c>
      <c r="L79" s="59"/>
    </row>
    <row r="80" spans="3:12" ht="15" customHeight="1">
      <c r="D80" s="72"/>
      <c r="E80" s="73"/>
      <c r="F80" s="72"/>
      <c r="G80" s="77"/>
      <c r="H80" s="78"/>
      <c r="I80" s="80"/>
      <c r="J80" s="111" t="s">
        <v>79</v>
      </c>
      <c r="L80" s="59"/>
    </row>
    <row r="81" spans="7:8" ht="15.75" customHeight="1">
      <c r="H81" s="49"/>
    </row>
    <row r="82" spans="7:8" ht="15.75" customHeight="1">
      <c r="G82" s="16"/>
      <c r="H82" s="49"/>
    </row>
    <row r="83" spans="7:8" ht="15.75" customHeight="1"/>
    <row r="84" spans="7:8" ht="15.75" customHeight="1">
      <c r="H84" s="58"/>
    </row>
    <row r="85" spans="7:8" ht="15.75" customHeight="1"/>
    <row r="86" spans="7:8" ht="15.75" customHeight="1"/>
    <row r="87" spans="7:8" ht="15.75" customHeight="1"/>
    <row r="88" spans="7:8" ht="15.75" customHeight="1"/>
    <row r="89" spans="7:8" ht="15.75" customHeight="1"/>
    <row r="90" spans="7:8" ht="15.75" customHeight="1"/>
    <row r="91" spans="7:8" ht="15.75" customHeight="1"/>
    <row r="92" spans="7:8" ht="15.75" customHeight="1"/>
    <row r="93" spans="7:8" ht="15.75" customHeight="1"/>
    <row r="94" spans="7:8" ht="15.75" customHeight="1"/>
    <row r="95" spans="7:8" ht="15.75" customHeight="1"/>
    <row r="96" spans="7: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mergeCells count="3">
    <mergeCell ref="D79:E80"/>
    <mergeCell ref="F79:H80"/>
    <mergeCell ref="I79:I80"/>
  </mergeCells>
  <phoneticPr fontId="25" type="noConversion"/>
  <pageMargins left="0.511811024" right="0.511811024" top="0.78740157499999996" bottom="0.78740157499999996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58"/>
  <sheetViews>
    <sheetView topLeftCell="A43" workbookViewId="0">
      <selection activeCell="F51" sqref="F51"/>
    </sheetView>
  </sheetViews>
  <sheetFormatPr defaultColWidth="14.42578125" defaultRowHeight="15" customHeight="1"/>
  <cols>
    <col min="1" max="1" width="3.5703125" customWidth="1"/>
    <col min="2" max="2" width="3.85546875" customWidth="1"/>
    <col min="3" max="3" width="4.140625" customWidth="1"/>
    <col min="4" max="5" width="18" customWidth="1"/>
    <col min="6" max="6" width="20.85546875" customWidth="1"/>
    <col min="7" max="12" width="18" customWidth="1"/>
    <col min="13" max="26" width="8.7109375" customWidth="1"/>
  </cols>
  <sheetData>
    <row r="1" spans="1:26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B2" s="15" t="s">
        <v>17</v>
      </c>
    </row>
    <row r="3" spans="1:26">
      <c r="C3" s="16" t="s">
        <v>18</v>
      </c>
    </row>
    <row r="4" spans="1:26">
      <c r="D4" s="50" t="s">
        <v>19</v>
      </c>
      <c r="E4" s="50" t="s">
        <v>20</v>
      </c>
      <c r="F4" s="50" t="s">
        <v>21</v>
      </c>
      <c r="G4" s="50" t="s">
        <v>22</v>
      </c>
      <c r="H4" s="50" t="s">
        <v>23</v>
      </c>
      <c r="I4" s="50" t="s">
        <v>24</v>
      </c>
      <c r="J4" s="50" t="s">
        <v>25</v>
      </c>
      <c r="K4" s="50" t="s">
        <v>26</v>
      </c>
    </row>
    <row r="5" spans="1:26">
      <c r="D5" s="18"/>
      <c r="E5" s="18"/>
      <c r="F5" s="18"/>
      <c r="G5" s="19"/>
      <c r="H5" s="20"/>
      <c r="I5" s="21"/>
      <c r="J5" s="20">
        <v>1</v>
      </c>
      <c r="K5" s="21">
        <f>I5*H5</f>
        <v>0</v>
      </c>
    </row>
    <row r="6" spans="1:26">
      <c r="K6" s="51">
        <f>SUM(K5)</f>
        <v>0</v>
      </c>
    </row>
    <row r="7" spans="1:26">
      <c r="C7" s="23" t="s">
        <v>27</v>
      </c>
    </row>
    <row r="8" spans="1:26">
      <c r="D8" s="50" t="s">
        <v>19</v>
      </c>
      <c r="E8" s="50" t="s">
        <v>20</v>
      </c>
      <c r="F8" s="50" t="s">
        <v>22</v>
      </c>
      <c r="G8" s="50" t="s">
        <v>23</v>
      </c>
      <c r="H8" s="50" t="s">
        <v>24</v>
      </c>
      <c r="I8" s="50" t="s">
        <v>26</v>
      </c>
    </row>
    <row r="9" spans="1:26" ht="15.75" customHeight="1">
      <c r="D9" s="18"/>
      <c r="E9" s="18"/>
      <c r="F9" s="18"/>
      <c r="G9" s="20"/>
      <c r="H9" s="21"/>
      <c r="I9" s="21">
        <f>H9*G9</f>
        <v>0</v>
      </c>
    </row>
    <row r="10" spans="1:26" ht="15.75" customHeight="1">
      <c r="I10" s="52">
        <f>SUM(I9)</f>
        <v>0</v>
      </c>
    </row>
    <row r="11" spans="1:26" ht="15.75" customHeight="1">
      <c r="C11" s="23" t="s">
        <v>58</v>
      </c>
    </row>
    <row r="12" spans="1:26" ht="15.75" customHeight="1">
      <c r="D12" s="50" t="s">
        <v>19</v>
      </c>
      <c r="E12" s="50" t="s">
        <v>20</v>
      </c>
      <c r="F12" s="50" t="s">
        <v>22</v>
      </c>
      <c r="G12" s="50" t="s">
        <v>23</v>
      </c>
      <c r="H12" s="50" t="s">
        <v>24</v>
      </c>
      <c r="I12" s="50" t="s">
        <v>26</v>
      </c>
    </row>
    <row r="13" spans="1:26" ht="15.75" customHeight="1">
      <c r="D13" s="18"/>
      <c r="E13" s="18"/>
      <c r="F13" s="18"/>
      <c r="G13" s="20"/>
      <c r="H13" s="21"/>
      <c r="I13" s="21">
        <f>H13*G13</f>
        <v>0</v>
      </c>
    </row>
    <row r="14" spans="1:26" ht="15.75" customHeight="1">
      <c r="I14" s="52">
        <f>SUM(I13)</f>
        <v>0</v>
      </c>
    </row>
    <row r="15" spans="1:26">
      <c r="C15" s="23" t="s">
        <v>59</v>
      </c>
    </row>
    <row r="16" spans="1:26">
      <c r="D16" s="50" t="s">
        <v>19</v>
      </c>
      <c r="E16" s="50" t="s">
        <v>20</v>
      </c>
      <c r="F16" s="50" t="s">
        <v>22</v>
      </c>
      <c r="G16" s="50" t="s">
        <v>23</v>
      </c>
      <c r="H16" s="50" t="s">
        <v>24</v>
      </c>
      <c r="I16" s="50" t="s">
        <v>26</v>
      </c>
    </row>
    <row r="17" spans="2:11">
      <c r="D17" s="18"/>
      <c r="E17" s="18"/>
      <c r="F17" s="18"/>
      <c r="G17" s="20"/>
      <c r="H17" s="21"/>
      <c r="I17" s="21">
        <f t="shared" ref="I17:I22" si="0">H17*G17</f>
        <v>0</v>
      </c>
    </row>
    <row r="18" spans="2:11">
      <c r="D18" s="18"/>
      <c r="E18" s="18"/>
      <c r="F18" s="18"/>
      <c r="G18" s="20"/>
      <c r="H18" s="21"/>
      <c r="I18" s="21">
        <f t="shared" si="0"/>
        <v>0</v>
      </c>
    </row>
    <row r="19" spans="2:11">
      <c r="D19" s="18"/>
      <c r="E19" s="18"/>
      <c r="F19" s="18"/>
      <c r="G19" s="20"/>
      <c r="H19" s="21"/>
      <c r="I19" s="21">
        <f t="shared" si="0"/>
        <v>0</v>
      </c>
    </row>
    <row r="20" spans="2:11">
      <c r="D20" s="18"/>
      <c r="E20" s="18"/>
      <c r="F20" s="18"/>
      <c r="G20" s="20"/>
      <c r="H20" s="21"/>
      <c r="I20" s="21">
        <f t="shared" si="0"/>
        <v>0</v>
      </c>
    </row>
    <row r="21" spans="2:11">
      <c r="D21" s="18"/>
      <c r="E21" s="18"/>
      <c r="F21" s="18"/>
      <c r="G21" s="20"/>
      <c r="H21" s="21"/>
      <c r="I21" s="21">
        <f t="shared" si="0"/>
        <v>0</v>
      </c>
    </row>
    <row r="22" spans="2:11">
      <c r="D22" s="18"/>
      <c r="E22" s="18"/>
      <c r="F22" s="18"/>
      <c r="G22" s="20"/>
      <c r="H22" s="21"/>
      <c r="I22" s="21">
        <f t="shared" si="0"/>
        <v>0</v>
      </c>
    </row>
    <row r="23" spans="2:11">
      <c r="I23" s="52">
        <f>SUM(I17:I22)</f>
        <v>0</v>
      </c>
    </row>
    <row r="24" spans="2:11" ht="15.75" customHeight="1">
      <c r="C24" s="16" t="s">
        <v>29</v>
      </c>
    </row>
    <row r="25" spans="2:11" ht="15.75" customHeight="1">
      <c r="D25" s="50" t="s">
        <v>19</v>
      </c>
      <c r="E25" s="50" t="s">
        <v>20</v>
      </c>
      <c r="F25" s="50" t="s">
        <v>22</v>
      </c>
      <c r="G25" s="50" t="s">
        <v>23</v>
      </c>
      <c r="H25" s="50" t="s">
        <v>24</v>
      </c>
      <c r="I25" s="50" t="s">
        <v>26</v>
      </c>
    </row>
    <row r="26" spans="2:11" ht="15.75" customHeight="1">
      <c r="D26" s="18"/>
      <c r="E26" s="18"/>
      <c r="F26" s="18"/>
      <c r="G26" s="20"/>
      <c r="H26" s="21"/>
      <c r="I26" s="21">
        <f>H26*G26</f>
        <v>0</v>
      </c>
    </row>
    <row r="27" spans="2:11" ht="15.75" customHeight="1">
      <c r="I27" s="52">
        <f>SUM(I26)</f>
        <v>0</v>
      </c>
    </row>
    <row r="28" spans="2:11" ht="15.75" customHeight="1">
      <c r="C28" s="16" t="s">
        <v>60</v>
      </c>
    </row>
    <row r="29" spans="2:11" ht="15.75" customHeight="1">
      <c r="D29" s="50" t="s">
        <v>19</v>
      </c>
      <c r="E29" s="50" t="s">
        <v>20</v>
      </c>
      <c r="F29" s="50" t="s">
        <v>21</v>
      </c>
      <c r="G29" s="50" t="s">
        <v>22</v>
      </c>
      <c r="H29" s="50" t="s">
        <v>23</v>
      </c>
      <c r="I29" s="50" t="s">
        <v>24</v>
      </c>
      <c r="J29" s="50" t="s">
        <v>25</v>
      </c>
      <c r="K29" s="50" t="s">
        <v>26</v>
      </c>
    </row>
    <row r="30" spans="2:11" ht="15.75" customHeight="1">
      <c r="D30" s="18"/>
      <c r="E30" s="18"/>
      <c r="F30" s="18"/>
      <c r="G30" s="18"/>
      <c r="H30" s="20"/>
      <c r="I30" s="21"/>
      <c r="J30" s="20"/>
      <c r="K30" s="21">
        <f>I30*H30</f>
        <v>0</v>
      </c>
    </row>
    <row r="31" spans="2:11">
      <c r="K31" s="52">
        <f>SUM(K30)</f>
        <v>0</v>
      </c>
    </row>
    <row r="32" spans="2:11">
      <c r="B32" s="30" t="s">
        <v>32</v>
      </c>
    </row>
    <row r="33" spans="1:12">
      <c r="C33" s="16" t="s">
        <v>33</v>
      </c>
    </row>
    <row r="34" spans="1:12">
      <c r="D34" s="50" t="s">
        <v>19</v>
      </c>
      <c r="E34" s="50" t="s">
        <v>20</v>
      </c>
      <c r="F34" s="50" t="s">
        <v>22</v>
      </c>
      <c r="G34" s="50" t="s">
        <v>23</v>
      </c>
      <c r="H34" s="50" t="s">
        <v>34</v>
      </c>
      <c r="I34" s="50" t="s">
        <v>26</v>
      </c>
    </row>
    <row r="35" spans="1:12" ht="60.75">
      <c r="D35" s="31" t="s">
        <v>35</v>
      </c>
      <c r="E35" s="32" t="s">
        <v>36</v>
      </c>
      <c r="F35" s="33" t="s">
        <v>37</v>
      </c>
      <c r="G35" s="34">
        <v>1</v>
      </c>
      <c r="H35" s="35">
        <f>SUM(I23,I69)*0.18</f>
        <v>0</v>
      </c>
      <c r="I35" s="35">
        <f>H35*G35</f>
        <v>0</v>
      </c>
      <c r="J35" s="36" t="s">
        <v>38</v>
      </c>
    </row>
    <row r="36" spans="1:12">
      <c r="D36" s="37"/>
      <c r="E36" s="37"/>
      <c r="F36" s="37"/>
      <c r="G36" s="37"/>
      <c r="H36" s="37"/>
      <c r="I36" s="52">
        <f>SUM(I35)</f>
        <v>0</v>
      </c>
    </row>
    <row r="37" spans="1:12" ht="15.75" customHeight="1">
      <c r="C37" s="16" t="s">
        <v>39</v>
      </c>
    </row>
    <row r="38" spans="1:12" ht="15.75" customHeight="1">
      <c r="D38" s="50" t="s">
        <v>19</v>
      </c>
      <c r="E38" s="50" t="s">
        <v>20</v>
      </c>
      <c r="F38" s="50" t="s">
        <v>22</v>
      </c>
      <c r="G38" s="50" t="s">
        <v>23</v>
      </c>
      <c r="H38" s="50" t="s">
        <v>34</v>
      </c>
      <c r="I38" s="50" t="s">
        <v>26</v>
      </c>
    </row>
    <row r="39" spans="1:12" ht="15.75" customHeight="1">
      <c r="D39" s="18"/>
      <c r="E39" s="18"/>
      <c r="F39" s="18"/>
      <c r="G39" s="47"/>
      <c r="H39" s="21"/>
      <c r="I39" s="21">
        <f>H39*G39</f>
        <v>0</v>
      </c>
    </row>
    <row r="40" spans="1:12" ht="15.75" customHeight="1">
      <c r="I40" s="52">
        <f>SUM(I39)</f>
        <v>0</v>
      </c>
    </row>
    <row r="41" spans="1:12" ht="15.75" customHeight="1">
      <c r="B41" s="15" t="s">
        <v>42</v>
      </c>
    </row>
    <row r="42" spans="1:12" ht="15.75" customHeight="1">
      <c r="C42" s="16" t="s">
        <v>43</v>
      </c>
    </row>
    <row r="43" spans="1:12" ht="15.75" customHeight="1">
      <c r="D43" s="50" t="s">
        <v>44</v>
      </c>
      <c r="E43" s="50" t="s">
        <v>21</v>
      </c>
      <c r="F43" s="50" t="s">
        <v>22</v>
      </c>
      <c r="G43" s="50" t="s">
        <v>45</v>
      </c>
      <c r="H43" s="50" t="s">
        <v>46</v>
      </c>
      <c r="I43" s="50" t="s">
        <v>47</v>
      </c>
      <c r="J43" s="50" t="s">
        <v>48</v>
      </c>
      <c r="K43" s="50" t="s">
        <v>49</v>
      </c>
      <c r="L43" s="50" t="s">
        <v>50</v>
      </c>
    </row>
    <row r="44" spans="1:12" ht="15.75" customHeight="1">
      <c r="D44" s="18"/>
      <c r="E44" s="18"/>
      <c r="F44" s="53"/>
      <c r="G44" s="54"/>
      <c r="H44" s="55"/>
      <c r="I44" s="55"/>
      <c r="J44" s="56"/>
      <c r="K44" s="56"/>
      <c r="L44" s="56"/>
    </row>
    <row r="45" spans="1:12" ht="15.75" customHeight="1">
      <c r="H45" s="45"/>
      <c r="I45" s="45"/>
      <c r="K45" s="52">
        <f>SUM(K44)</f>
        <v>0</v>
      </c>
    </row>
    <row r="46" spans="1:12" ht="15.75" customHeight="1">
      <c r="A46" s="14" t="s">
        <v>53</v>
      </c>
    </row>
    <row r="47" spans="1:12" ht="15.75" customHeight="1">
      <c r="B47" s="15" t="s">
        <v>54</v>
      </c>
    </row>
    <row r="48" spans="1:12" ht="15.75" customHeight="1">
      <c r="C48" s="16" t="s">
        <v>55</v>
      </c>
    </row>
    <row r="49" spans="3:9" ht="15.75" customHeight="1">
      <c r="D49" s="50" t="s">
        <v>19</v>
      </c>
      <c r="E49" s="50" t="s">
        <v>20</v>
      </c>
      <c r="F49" s="50" t="s">
        <v>22</v>
      </c>
      <c r="G49" s="50" t="s">
        <v>23</v>
      </c>
      <c r="H49" s="50" t="s">
        <v>34</v>
      </c>
      <c r="I49" s="50" t="s">
        <v>26</v>
      </c>
    </row>
    <row r="50" spans="3:9" ht="75">
      <c r="D50" s="24" t="s">
        <v>61</v>
      </c>
      <c r="E50" s="24" t="s">
        <v>62</v>
      </c>
      <c r="F50" s="24" t="s">
        <v>31</v>
      </c>
      <c r="G50" s="25">
        <v>2</v>
      </c>
      <c r="H50" s="26">
        <f>22000</f>
        <v>22000</v>
      </c>
      <c r="I50" s="27">
        <f t="shared" ref="I50:I53" si="1">H50*G50</f>
        <v>44000</v>
      </c>
    </row>
    <row r="51" spans="3:9" ht="90">
      <c r="D51" s="24" t="s">
        <v>63</v>
      </c>
      <c r="E51" s="24" t="s">
        <v>64</v>
      </c>
      <c r="F51" s="24" t="s">
        <v>28</v>
      </c>
      <c r="G51" s="25">
        <v>1</v>
      </c>
      <c r="H51" s="26">
        <f>8390.52+8333.61+45518.13</f>
        <v>62242.259999999995</v>
      </c>
      <c r="I51" s="27">
        <f t="shared" si="1"/>
        <v>62242.259999999995</v>
      </c>
    </row>
    <row r="52" spans="3:9" ht="15.75" customHeight="1">
      <c r="D52" s="24"/>
      <c r="E52" s="24"/>
      <c r="F52" s="24"/>
      <c r="G52" s="25"/>
      <c r="H52" s="21"/>
      <c r="I52" s="21">
        <f t="shared" si="1"/>
        <v>0</v>
      </c>
    </row>
    <row r="53" spans="3:9" ht="15.75" customHeight="1">
      <c r="D53" s="18"/>
      <c r="E53" s="18"/>
      <c r="F53" s="18"/>
      <c r="G53" s="47"/>
      <c r="H53" s="21"/>
      <c r="I53" s="21">
        <f t="shared" si="1"/>
        <v>0</v>
      </c>
    </row>
    <row r="54" spans="3:9" ht="15.75" customHeight="1">
      <c r="I54" s="52">
        <f>SUM(I50:I53)</f>
        <v>106242.26</v>
      </c>
    </row>
    <row r="55" spans="3:9" ht="15.75" customHeight="1">
      <c r="C55" s="16" t="s">
        <v>65</v>
      </c>
    </row>
    <row r="56" spans="3:9" ht="15.75" customHeight="1">
      <c r="D56" s="50" t="s">
        <v>19</v>
      </c>
      <c r="E56" s="50" t="s">
        <v>20</v>
      </c>
      <c r="F56" s="50" t="s">
        <v>22</v>
      </c>
      <c r="G56" s="50" t="s">
        <v>23</v>
      </c>
      <c r="H56" s="50" t="s">
        <v>34</v>
      </c>
      <c r="I56" s="50" t="s">
        <v>26</v>
      </c>
    </row>
    <row r="57" spans="3:9" ht="15.75" customHeight="1">
      <c r="D57" s="18"/>
      <c r="E57" s="18"/>
      <c r="F57" s="18"/>
      <c r="G57" s="47"/>
      <c r="H57" s="21"/>
      <c r="I57" s="21">
        <f t="shared" ref="I57:I60" si="2">H57*G57</f>
        <v>0</v>
      </c>
    </row>
    <row r="58" spans="3:9" ht="15.75" customHeight="1">
      <c r="D58" s="18"/>
      <c r="E58" s="18"/>
      <c r="F58" s="18"/>
      <c r="G58" s="47"/>
      <c r="H58" s="21"/>
      <c r="I58" s="21">
        <f t="shared" si="2"/>
        <v>0</v>
      </c>
    </row>
    <row r="59" spans="3:9" ht="15.75" customHeight="1">
      <c r="D59" s="18"/>
      <c r="E59" s="18"/>
      <c r="F59" s="18"/>
      <c r="G59" s="47"/>
      <c r="H59" s="21"/>
      <c r="I59" s="21">
        <f t="shared" si="2"/>
        <v>0</v>
      </c>
    </row>
    <row r="60" spans="3:9" ht="15.75" customHeight="1">
      <c r="D60" s="18"/>
      <c r="E60" s="18"/>
      <c r="F60" s="18"/>
      <c r="G60" s="47"/>
      <c r="H60" s="21"/>
      <c r="I60" s="21">
        <f t="shared" si="2"/>
        <v>0</v>
      </c>
    </row>
    <row r="61" spans="3:9" ht="15.75" customHeight="1">
      <c r="I61" s="52">
        <f>SUM(I57:I60)</f>
        <v>0</v>
      </c>
    </row>
    <row r="62" spans="3:9" ht="15.75" customHeight="1"/>
    <row r="63" spans="3:9" ht="15.75" hidden="1" customHeight="1">
      <c r="C63" s="16" t="s">
        <v>66</v>
      </c>
      <c r="G63" s="46" t="s">
        <v>56</v>
      </c>
    </row>
    <row r="64" spans="3:9" ht="15.75" hidden="1" customHeight="1">
      <c r="D64" s="50" t="s">
        <v>19</v>
      </c>
      <c r="E64" s="50" t="s">
        <v>20</v>
      </c>
      <c r="F64" s="50" t="s">
        <v>22</v>
      </c>
      <c r="G64" s="50" t="s">
        <v>23</v>
      </c>
      <c r="H64" s="50" t="s">
        <v>34</v>
      </c>
      <c r="I64" s="50" t="s">
        <v>26</v>
      </c>
    </row>
    <row r="65" spans="4:9" ht="15.75" hidden="1" customHeight="1">
      <c r="D65" s="18"/>
      <c r="E65" s="18"/>
      <c r="F65" s="18"/>
      <c r="G65" s="47"/>
      <c r="H65" s="21"/>
      <c r="I65" s="21">
        <f t="shared" ref="I65:I68" si="3">H65*G65</f>
        <v>0</v>
      </c>
    </row>
    <row r="66" spans="4:9" ht="15.75" hidden="1" customHeight="1">
      <c r="D66" s="18"/>
      <c r="E66" s="18"/>
      <c r="F66" s="18"/>
      <c r="G66" s="47"/>
      <c r="H66" s="21"/>
      <c r="I66" s="21">
        <f t="shared" si="3"/>
        <v>0</v>
      </c>
    </row>
    <row r="67" spans="4:9" ht="15.75" hidden="1" customHeight="1">
      <c r="D67" s="18"/>
      <c r="E67" s="18"/>
      <c r="F67" s="18"/>
      <c r="G67" s="47"/>
      <c r="H67" s="21"/>
      <c r="I67" s="21">
        <f t="shared" si="3"/>
        <v>0</v>
      </c>
    </row>
    <row r="68" spans="4:9" ht="15.75" hidden="1" customHeight="1">
      <c r="D68" s="18"/>
      <c r="E68" s="18"/>
      <c r="F68" s="18"/>
      <c r="G68" s="47"/>
      <c r="H68" s="21"/>
      <c r="I68" s="21">
        <f t="shared" si="3"/>
        <v>0</v>
      </c>
    </row>
    <row r="69" spans="4:9" ht="15.75" hidden="1" customHeight="1">
      <c r="I69" s="52">
        <f>SUM(I65:I68)</f>
        <v>0</v>
      </c>
    </row>
    <row r="70" spans="4:9" ht="15.75" customHeight="1">
      <c r="I70" s="48"/>
    </row>
    <row r="71" spans="4:9" ht="15.75" customHeight="1">
      <c r="I71" s="48"/>
    </row>
    <row r="72" spans="4:9" ht="15.75" customHeight="1">
      <c r="I72" s="37"/>
    </row>
    <row r="73" spans="4:9" ht="15" customHeight="1">
      <c r="D73" s="81" t="s">
        <v>57</v>
      </c>
      <c r="E73" s="71"/>
      <c r="F73" s="82">
        <f>SUM(I69,I61,I54,K45,I40,I36,K31,I27,I23,I14,I10,K6)</f>
        <v>106242.26</v>
      </c>
      <c r="G73" s="75"/>
      <c r="H73" s="76"/>
      <c r="I73" s="57"/>
    </row>
    <row r="74" spans="4:9" ht="15" customHeight="1">
      <c r="D74" s="72"/>
      <c r="E74" s="73"/>
      <c r="F74" s="72"/>
      <c r="G74" s="77"/>
      <c r="H74" s="78"/>
      <c r="I74" s="57"/>
    </row>
    <row r="75" spans="4:9" ht="15.75" customHeight="1"/>
    <row r="76" spans="4:9" ht="15.75" customHeight="1"/>
    <row r="77" spans="4:9" ht="15.75" customHeight="1"/>
    <row r="78" spans="4:9" ht="15.75" customHeight="1"/>
    <row r="79" spans="4:9" ht="15.75" customHeight="1"/>
    <row r="80" spans="4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</sheetData>
  <mergeCells count="2">
    <mergeCell ref="D73:E74"/>
    <mergeCell ref="F73:H74"/>
  </mergeCells>
  <pageMargins left="0.511811024" right="0.511811024" top="0.78740157499999996" bottom="0.78740157499999996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PAINEL GERAL </vt:lpstr>
      <vt:lpstr>FINEP</vt:lpstr>
      <vt:lpstr>CONTRAPARTIDA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ESCPRO</dc:creator>
  <cp:lastModifiedBy>Sabrina Bertuani</cp:lastModifiedBy>
  <dcterms:created xsi:type="dcterms:W3CDTF">2023-03-09T13:29:27Z</dcterms:created>
  <dcterms:modified xsi:type="dcterms:W3CDTF">2024-02-20T18:56:03Z</dcterms:modified>
</cp:coreProperties>
</file>